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ables/table3.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60" yWindow="7200" windowWidth="20730" windowHeight="5565" tabRatio="800" activeTab="4"/>
  </bookViews>
  <sheets>
    <sheet name="Home" sheetId="8" r:id="rId1"/>
    <sheet name="Signatory Profile" sheetId="1" r:id="rId2"/>
    <sheet name="Signatory Scoreboard" sheetId="10" r:id="rId3"/>
    <sheet name="Strategy" sheetId="6" r:id="rId4"/>
    <sheet name="Risks &amp; Vulnerabilities" sheetId="16" r:id="rId5"/>
    <sheet name="Actions" sheetId="9" r:id="rId6"/>
    <sheet name="Synthesis Report" sheetId="17" r:id="rId7"/>
    <sheet name="Indicators" sheetId="14" r:id="rId8"/>
    <sheet name="Glossary" sheetId="15" r:id="rId9"/>
    <sheet name="Drop-down Menus" sheetId="18" state="hidden" r:id="rId10"/>
  </sheets>
  <externalReferences>
    <externalReference r:id="rId11"/>
    <externalReference r:id="rId12"/>
  </externalReferences>
  <definedNames>
    <definedName name="_xlnm._FilterDatabase" localSheetId="5" hidden="1">Actions!$A$19:$N$110</definedName>
    <definedName name="ActionStatus">'Drop-down Menus'!$J$4:$J$8</definedName>
    <definedName name="ChangeLevel" localSheetId="4">'Risks &amp; Vulnerabilities'!#REF!</definedName>
    <definedName name="ChangeLevel">#REF!</definedName>
    <definedName name="ExpectedChange">'Drop-down Menus'!$D$4:$D$8</definedName>
    <definedName name="FOV_Degree">'[1]FOV REF'!$B$37:$B$40</definedName>
    <definedName name="FOV_Existing">'[1]FOV REF'!$B$21:$B$23</definedName>
    <definedName name="FOV_Factors">'[1]FOV REF'!$F$96:$F$121</definedName>
    <definedName name="FOV_Influence">'[1]FOV REF'!$F$124:$F$125</definedName>
    <definedName name="FOV_Responsible">'[1]FOV REF'!$F$5:$F$12</definedName>
    <definedName name="FOV_Timeline">'[1]FOV REF'!$H$37:$H$41</definedName>
    <definedName name="HazardLevel">'Drop-down Menus'!$C$4:$C$8</definedName>
    <definedName name="Impact">Indicators!$A$35</definedName>
    <definedName name="ImpactLevel">'Drop-down Menus'!$E$4:$E$8</definedName>
    <definedName name="Intensity" localSheetId="4">'Signatory Scoreboard'!#REF!</definedName>
    <definedName name="Intensity">'Drop-down Menus'!$A$10:$A$14</definedName>
    <definedName name="IntensityLevel">Strategy!#REF!</definedName>
    <definedName name="IntensityRisks" localSheetId="4">'Risks &amp; Vulnerabilities'!#REF!</definedName>
    <definedName name="IntensityRisks">#REF!</definedName>
    <definedName name="InvolvementLevel">'Drop-down Menus'!$A$4:$A$7</definedName>
    <definedName name="KeyAction">'Drop-down Menus'!$D$12:$D$14</definedName>
    <definedName name="Language">'Drop-down Menus'!$I$19:$I$21</definedName>
    <definedName name="OccurenceLikelihood">'Drop-down Menus'!$F$4:$F$8</definedName>
    <definedName name="Outcome">Indicators!$A$63</definedName>
    <definedName name="_xlnm.Print_Area" localSheetId="5">Actions!$A$1:$O$112</definedName>
    <definedName name="_xlnm.Print_Area" localSheetId="8">Glossary!$A$1:$B$46</definedName>
    <definedName name="_xlnm.Print_Area" localSheetId="0">Home!$A$1:$P$27</definedName>
    <definedName name="_xlnm.Print_Area" localSheetId="7">Indicators!$A$1:$F$98</definedName>
    <definedName name="_xlnm.Print_Area" localSheetId="4">'Risks &amp; Vulnerabilities'!$A$1:$J$72</definedName>
    <definedName name="_xlnm.Print_Area" localSheetId="1">'Signatory Profile'!$A$1:$I$39</definedName>
    <definedName name="_xlnm.Print_Area" localSheetId="2">'Signatory Scoreboard'!$A$1:$J$38</definedName>
    <definedName name="_xlnm.Print_Area" localSheetId="3">Strategy!$A$1:$G$68</definedName>
    <definedName name="_xlnm.Print_Area" localSheetId="6">'Synthesis Report'!$A$1:$L$104</definedName>
    <definedName name="_xlnm.Print_Titles" localSheetId="5">Actions!$1:$5</definedName>
    <definedName name="_xlnm.Print_Titles" localSheetId="8">Glossary!$1:$1</definedName>
    <definedName name="_xlnm.Print_Titles" localSheetId="7">Indicators!$1:$1</definedName>
    <definedName name="_xlnm.Print_Titles" localSheetId="4">'Risks &amp; Vulnerabilities'!$1:$5</definedName>
    <definedName name="_xlnm.Print_Titles" localSheetId="2">'Signatory Scoreboard'!$1:$5</definedName>
    <definedName name="_xlnm.Print_Titles" localSheetId="3">Strategy!$1:$5</definedName>
    <definedName name="_xlnm.Print_Titles" localSheetId="6">'Synthesis Report'!$1:$5</definedName>
    <definedName name="Sectors" localSheetId="4">Actions!#REF!</definedName>
    <definedName name="Sectors" localSheetId="2">'Signatory Scoreboard'!#REF!</definedName>
    <definedName name="Sectors">'Drop-down Menus'!$I$4:$I$16</definedName>
    <definedName name="Sectors2">'Drop-down Menus'!#REF!</definedName>
    <definedName name="serioussness" localSheetId="4">'Risks &amp; Vulnerabilities'!#REF!</definedName>
    <definedName name="serioussness">#REF!</definedName>
    <definedName name="TargetYear">'[2]Drop-down Menus'!$I$56:$I$86</definedName>
    <definedName name="Timeframe">'Drop-down Menus'!$G$4:$G$9</definedName>
    <definedName name="Type" localSheetId="4">Actions!#REF!</definedName>
    <definedName name="Type" localSheetId="2">'Signatory Scoreboard'!#REF!</definedName>
    <definedName name="Type">Actions!#REF!</definedName>
    <definedName name="Vulnerability">Indicators!$A$12</definedName>
    <definedName name="Year">'Drop-down Menus'!$I$24:$I$86</definedName>
    <definedName name="Year2">'Drop-down Menus'!$I$24:$I$86,'Drop-down Menus'!$I$25</definedName>
    <definedName name="Year3">'Drop-down Menus'!$I$89:$I$150</definedName>
    <definedName name="YesNo">'Drop-down Menus'!$C$12:$C$14</definedName>
  </definedNames>
  <calcPr calcId="125725"/>
</workbook>
</file>

<file path=xl/calcChain.xml><?xml version="1.0" encoding="utf-8"?>
<calcChain xmlns="http://schemas.openxmlformats.org/spreadsheetml/2006/main">
  <c r="R41" i="17"/>
  <c r="Q41"/>
  <c r="F41" s="1"/>
  <c r="P41"/>
  <c r="E41" s="1"/>
  <c r="O41"/>
  <c r="D41" s="1"/>
  <c r="C41"/>
  <c r="G41"/>
  <c r="O36"/>
  <c r="P36"/>
  <c r="E36" s="1"/>
  <c r="Q36"/>
  <c r="F36" s="1"/>
  <c r="R36"/>
  <c r="G36" s="1"/>
  <c r="R39"/>
  <c r="G39" s="1"/>
  <c r="R40"/>
  <c r="G40" s="1"/>
  <c r="Q39"/>
  <c r="F39" s="1"/>
  <c r="Q40"/>
  <c r="F40" s="1"/>
  <c r="P39"/>
  <c r="E39" s="1"/>
  <c r="P40"/>
  <c r="E40" s="1"/>
  <c r="O39"/>
  <c r="D39" s="1"/>
  <c r="O40"/>
  <c r="D40" s="1"/>
  <c r="D36"/>
  <c r="C60"/>
  <c r="C42"/>
  <c r="Q51"/>
  <c r="F51" s="1"/>
  <c r="Q52"/>
  <c r="Q53"/>
  <c r="F53" s="1"/>
  <c r="Q54"/>
  <c r="Q55"/>
  <c r="F55" s="1"/>
  <c r="Q56"/>
  <c r="F56" s="1"/>
  <c r="Q57"/>
  <c r="F57" s="1"/>
  <c r="Q58"/>
  <c r="F58" s="1"/>
  <c r="Q59"/>
  <c r="Q60"/>
  <c r="F60" s="1"/>
  <c r="P51"/>
  <c r="E51" s="1"/>
  <c r="P52"/>
  <c r="E52" s="1"/>
  <c r="P53"/>
  <c r="E53" s="1"/>
  <c r="P54"/>
  <c r="E54" s="1"/>
  <c r="P55"/>
  <c r="E55" s="1"/>
  <c r="P56"/>
  <c r="E56" s="1"/>
  <c r="P57"/>
  <c r="E57" s="1"/>
  <c r="P58"/>
  <c r="E58" s="1"/>
  <c r="P59"/>
  <c r="E59" s="1"/>
  <c r="P60"/>
  <c r="E60" s="1"/>
  <c r="O51"/>
  <c r="D51" s="1"/>
  <c r="O52"/>
  <c r="D52" s="1"/>
  <c r="O53"/>
  <c r="O54"/>
  <c r="O55"/>
  <c r="O56"/>
  <c r="O57"/>
  <c r="O58"/>
  <c r="O59"/>
  <c r="O60"/>
  <c r="D53"/>
  <c r="D54"/>
  <c r="D55"/>
  <c r="D56"/>
  <c r="D57"/>
  <c r="D58"/>
  <c r="D59"/>
  <c r="D60"/>
  <c r="F59"/>
  <c r="J78"/>
  <c r="N78" s="1"/>
  <c r="J77"/>
  <c r="N77" s="1"/>
  <c r="J76"/>
  <c r="N76" s="1"/>
  <c r="J75"/>
  <c r="N75" s="1"/>
  <c r="J74"/>
  <c r="N74" s="1"/>
  <c r="J73"/>
  <c r="N73" s="1"/>
  <c r="J72"/>
  <c r="N72" s="1"/>
  <c r="J71"/>
  <c r="N71" s="1"/>
  <c r="J70"/>
  <c r="N70" s="1"/>
  <c r="J69"/>
  <c r="N69" s="1"/>
  <c r="J67"/>
  <c r="N67" s="1"/>
  <c r="J68"/>
  <c r="N68" s="1"/>
  <c r="J92"/>
  <c r="J91"/>
  <c r="J90"/>
  <c r="J89"/>
  <c r="J88"/>
  <c r="J93" s="1"/>
  <c r="F24" i="6"/>
  <c r="J36" i="10"/>
  <c r="J32"/>
  <c r="J29"/>
  <c r="J26"/>
  <c r="J22"/>
  <c r="H18" i="9"/>
  <c r="O50" i="17"/>
  <c r="D50" s="1"/>
  <c r="O49"/>
  <c r="D49" s="1"/>
  <c r="Q50"/>
  <c r="F50" s="1"/>
  <c r="F52"/>
  <c r="F54"/>
  <c r="Q49"/>
  <c r="F49" s="1"/>
  <c r="P50"/>
  <c r="E50" s="1"/>
  <c r="P49"/>
  <c r="E49" s="1"/>
  <c r="O33"/>
  <c r="D33" s="1"/>
  <c r="P33"/>
  <c r="E33" s="1"/>
  <c r="Q33"/>
  <c r="F33" s="1"/>
  <c r="R33"/>
  <c r="G33" s="1"/>
  <c r="O34"/>
  <c r="D34" s="1"/>
  <c r="P34"/>
  <c r="E34" s="1"/>
  <c r="Q34"/>
  <c r="F34" s="1"/>
  <c r="R34"/>
  <c r="G34" s="1"/>
  <c r="O35"/>
  <c r="D35" s="1"/>
  <c r="P35"/>
  <c r="E35" s="1"/>
  <c r="Q35"/>
  <c r="F35" s="1"/>
  <c r="R35"/>
  <c r="G35" s="1"/>
  <c r="O37"/>
  <c r="D37" s="1"/>
  <c r="P37"/>
  <c r="E37" s="1"/>
  <c r="Q37"/>
  <c r="F37" s="1"/>
  <c r="R37"/>
  <c r="G37" s="1"/>
  <c r="O38"/>
  <c r="D38" s="1"/>
  <c r="P38"/>
  <c r="E38" s="1"/>
  <c r="Q38"/>
  <c r="F38" s="1"/>
  <c r="R38"/>
  <c r="G38" s="1"/>
  <c r="O42"/>
  <c r="D42" s="1"/>
  <c r="P42"/>
  <c r="E42" s="1"/>
  <c r="Q42"/>
  <c r="F42" s="1"/>
  <c r="R42"/>
  <c r="G42" s="1"/>
  <c r="P32"/>
  <c r="E32" s="1"/>
  <c r="Q32"/>
  <c r="F32" s="1"/>
  <c r="R32"/>
  <c r="G32" s="1"/>
  <c r="O32"/>
  <c r="D32" s="1"/>
  <c r="H32" i="1"/>
  <c r="F52" i="6"/>
  <c r="F48"/>
  <c r="F45"/>
  <c r="F33"/>
  <c r="F21"/>
  <c r="F12"/>
  <c r="F9"/>
  <c r="G17" i="10"/>
  <c r="G18"/>
  <c r="G19"/>
  <c r="G20"/>
  <c r="G21"/>
  <c r="G22"/>
  <c r="G23"/>
  <c r="G24"/>
  <c r="G25"/>
  <c r="H23" s="1"/>
  <c r="C43" s="1"/>
  <c r="G26"/>
  <c r="G27"/>
  <c r="H27" s="1"/>
  <c r="C44" s="1"/>
  <c r="G28"/>
  <c r="G29"/>
  <c r="G30"/>
  <c r="G31"/>
  <c r="H30" s="1"/>
  <c r="C45" s="1"/>
  <c r="G32"/>
  <c r="G33"/>
  <c r="H33" s="1"/>
  <c r="C46" s="1"/>
  <c r="G34"/>
  <c r="G35"/>
  <c r="G36"/>
  <c r="G16"/>
  <c r="H16" s="1"/>
  <c r="C42" s="1"/>
  <c r="K88" i="17" l="1"/>
  <c r="K91"/>
  <c r="K90"/>
  <c r="K89"/>
  <c r="K92"/>
</calcChain>
</file>

<file path=xl/sharedStrings.xml><?xml version="1.0" encoding="utf-8"?>
<sst xmlns="http://schemas.openxmlformats.org/spreadsheetml/2006/main" count="1726" uniqueCount="738">
  <si>
    <t>[dd/mm/yy]</t>
  </si>
  <si>
    <t>Strategy</t>
  </si>
  <si>
    <t>Local authority</t>
  </si>
  <si>
    <t>Comments</t>
  </si>
  <si>
    <t>Website:</t>
  </si>
  <si>
    <t>Contact persons</t>
  </si>
  <si>
    <t>Droughts</t>
  </si>
  <si>
    <t>Land Use Planning</t>
  </si>
  <si>
    <t>Public:</t>
  </si>
  <si>
    <t>Local authority's own resources</t>
  </si>
  <si>
    <t>National Funds &amp; Programmes</t>
  </si>
  <si>
    <t>EU Funds &amp; Programmes</t>
  </si>
  <si>
    <t>Private:</t>
  </si>
  <si>
    <t>Other private sources</t>
  </si>
  <si>
    <t>Adaptation Actions</t>
  </si>
  <si>
    <t>Short Description</t>
  </si>
  <si>
    <t>Adaptation cycle steps</t>
  </si>
  <si>
    <t>Actions</t>
  </si>
  <si>
    <t>Available knowledge periodically reviewed and new findings integrated</t>
  </si>
  <si>
    <t>STEP 5 - Implementing</t>
  </si>
  <si>
    <t>Implementation framework set, with clear milestones</t>
  </si>
  <si>
    <t>Coordinated action between mitigation and adaptation set</t>
  </si>
  <si>
    <t>Appropriate M&amp;E indicators identified</t>
  </si>
  <si>
    <t>Adaptation Steps</t>
  </si>
  <si>
    <t>STEP 1 - Preparing the ground</t>
  </si>
  <si>
    <t>0-25 %</t>
  </si>
  <si>
    <t>STEP 2 - Assessing risks &amp; vulnerabilities</t>
  </si>
  <si>
    <t>Moving forward</t>
  </si>
  <si>
    <t>25-50 %</t>
  </si>
  <si>
    <t xml:space="preserve">STEPS 3 &amp; 4 - Identifying adaptation options </t>
  </si>
  <si>
    <t>50-75 %</t>
  </si>
  <si>
    <t>75-100 %</t>
  </si>
  <si>
    <t>Little</t>
  </si>
  <si>
    <t>Identified barrier</t>
  </si>
  <si>
    <t>Changes in the local political priorities</t>
  </si>
  <si>
    <t>Limited human resources</t>
  </si>
  <si>
    <t>Limited financial resources</t>
  </si>
  <si>
    <t>Lack of (political or knowledge) support at other governance levels</t>
  </si>
  <si>
    <t>% of livestock losses from pests/pathogens</t>
  </si>
  <si>
    <t>% of timber losses from pests/pathogens</t>
  </si>
  <si>
    <t>Low</t>
  </si>
  <si>
    <t>Moderate</t>
  </si>
  <si>
    <t>High</t>
  </si>
  <si>
    <t>Possible</t>
  </si>
  <si>
    <t>Short-term</t>
  </si>
  <si>
    <t>Medium-term</t>
  </si>
  <si>
    <t>Long-term</t>
  </si>
  <si>
    <t>Increase</t>
  </si>
  <si>
    <t>Decrease</t>
  </si>
  <si>
    <t>Not known</t>
  </si>
  <si>
    <t>No change</t>
  </si>
  <si>
    <t>&lt;&lt; Current Risks &gt;&gt;</t>
  </si>
  <si>
    <t>Adaptation Scoreboard</t>
  </si>
  <si>
    <t>Mayors Adapt Monitoring &amp; Reporting Template</t>
  </si>
  <si>
    <t>Current</t>
  </si>
  <si>
    <t>Glossary</t>
  </si>
  <si>
    <t>High Temperatures</t>
  </si>
  <si>
    <t>Climate Change Risks and Vulnerabilities</t>
  </si>
  <si>
    <t>&lt;&lt;   Anticipated Risks   &gt;&gt;</t>
  </si>
  <si>
    <t>% of livestock losses from extreme weather conditions</t>
  </si>
  <si>
    <t>Sectors</t>
  </si>
  <si>
    <t>Limited technical expertise</t>
  </si>
  <si>
    <t>Lack of appropriate knowledge / data on adaptation</t>
  </si>
  <si>
    <t>[please specify]</t>
  </si>
  <si>
    <t>Absence of / weak national (regulatory) framework</t>
  </si>
  <si>
    <t>Hazard</t>
  </si>
  <si>
    <t>Exposure</t>
  </si>
  <si>
    <t>Vulnerability</t>
  </si>
  <si>
    <t>Signatory profile</t>
  </si>
  <si>
    <t>Summary table:</t>
  </si>
  <si>
    <t>Monitoring &amp; Reporting Procedure</t>
  </si>
  <si>
    <t>Minimum Reporting Requirements</t>
  </si>
  <si>
    <t>Link to Tab</t>
  </si>
  <si>
    <t>Commitments</t>
  </si>
  <si>
    <t>Supporting Structures</t>
  </si>
  <si>
    <t>*</t>
  </si>
  <si>
    <t>Other:</t>
  </si>
  <si>
    <t>Status</t>
  </si>
  <si>
    <t>Ü</t>
  </si>
  <si>
    <t>Status Scale</t>
  </si>
  <si>
    <t>D</t>
  </si>
  <si>
    <t>C</t>
  </si>
  <si>
    <t>B</t>
  </si>
  <si>
    <t>A</t>
  </si>
  <si>
    <t>Forging ahead</t>
  </si>
  <si>
    <t>Taking the lead</t>
  </si>
  <si>
    <t>Your Average Score</t>
  </si>
  <si>
    <t>Objectives</t>
  </si>
  <si>
    <t>Not started or getting started</t>
  </si>
  <si>
    <t>Floods</t>
  </si>
  <si>
    <t>Solution(s) identified</t>
  </si>
  <si>
    <t>Unit</t>
  </si>
  <si>
    <t>Timeframe</t>
  </si>
  <si>
    <t>Flood</t>
  </si>
  <si>
    <t>Socio-Economic:</t>
  </si>
  <si>
    <t>Physical and Environmental:</t>
  </si>
  <si>
    <t>Expected Change</t>
  </si>
  <si>
    <t>% of low-lying or at altitude areas</t>
  </si>
  <si>
    <t>% of areas at coasts or rivers</t>
  </si>
  <si>
    <t>% of areas non-accessible for emergency / firefighting services</t>
  </si>
  <si>
    <t>% of protected (ecologically and/or culturally sensitive) areas / % of forest cover</t>
  </si>
  <si>
    <t>Vulnerability-related indicators</t>
  </si>
  <si>
    <t>Current population vs. projections 2020/2030/2050</t>
  </si>
  <si>
    <t>€/year</t>
  </si>
  <si>
    <t xml:space="preserve">% of habitats restored / % of species protected </t>
  </si>
  <si>
    <t>% of forest restored</t>
  </si>
  <si>
    <t>Environment &amp; Diversity</t>
  </si>
  <si>
    <t>Vulnerability Type</t>
  </si>
  <si>
    <t>Impact-related indicators</t>
  </si>
  <si>
    <t>Base year</t>
  </si>
  <si>
    <t>%</t>
  </si>
  <si>
    <t>Km</t>
  </si>
  <si>
    <t>Current water comsumption per capita vs. projections 2020/2030/2050</t>
  </si>
  <si>
    <t>EEA Urban Vulnerability Map book – Tool</t>
  </si>
  <si>
    <t>EEA Urban Vulnerability Map book – Factsheets</t>
  </si>
  <si>
    <t>% change in number of native species</t>
  </si>
  <si>
    <t>% change in average annual/monthly temperature</t>
  </si>
  <si>
    <t>% change in average annual/monthly precipitation</t>
  </si>
  <si>
    <t>Current energy consumption per capita vs. projections 2020/2030/2050</t>
  </si>
  <si>
    <t>Urban Vulnerability Indicators – Technical Report (ETC-CCA &amp; ETC-SIA, 2012)</t>
  </si>
  <si>
    <t>"World Council on City Data" – Open Data Portal</t>
  </si>
  <si>
    <t>EUROSTAT Urban Audit – Database</t>
  </si>
  <si>
    <t>Planning for Adaptation to Climate Change  –  Guidance Document (ACT Life project, 2013)</t>
  </si>
  <si>
    <t>% change in costs for recovery and reconstruction associated with extreme climate events</t>
  </si>
  <si>
    <t>€ annual amount of compensation received (e.g. insurance)</t>
  </si>
  <si>
    <t>→ Table of Contents</t>
  </si>
  <si>
    <t>% of population living in areas at risk (e.g. flood/drought/heat wave/ forest or land fire)</t>
  </si>
  <si>
    <t>Flexibility Approach</t>
  </si>
  <si>
    <t>Environment &amp; Biodiversity</t>
  </si>
  <si>
    <t>€ investment in education / in health &amp; emergency systems by the city</t>
  </si>
  <si>
    <t>Length of coastline / river(s) affected by extreme weather conditions / soil erosion (without adaptation)</t>
  </si>
  <si>
    <t>Length of transport network (e.g. road/rail) located in areas at risk (e.g. flood/drought/heat wave/ forest or land fire)</t>
  </si>
  <si>
    <t>% share of sensitive population groups (e.g. elderly (65+)/young (25-) people, lonely pensioner households, low-income/unemployed households) - compared to national average in year X in country X</t>
  </si>
  <si>
    <t>MWh</t>
  </si>
  <si>
    <t>Concerned Sector(s)</t>
  </si>
  <si>
    <t>Impacted Sector(s)</t>
  </si>
  <si>
    <t>Number of days/nights with extreme temperature (compared to ref. annual/seasonal temperatures at day/night times)</t>
  </si>
  <si>
    <t>Population density (compared to national/regional average in year X in country/region X)</t>
  </si>
  <si>
    <t>% of grey/blue/green areas affected by extreme weather conditions/events (e.g. Heat Island Effect, Flood, Rockfalls and/or Landslides, Forest/Land Fire)</t>
  </si>
  <si>
    <t>% change in tourist flows / tourism activities</t>
  </si>
  <si>
    <t>% of agriculture losses from extreme weather conditions/events (e.g. drought/water scarcity, soil erosion)</t>
  </si>
  <si>
    <t>% change in water abstraction</t>
  </si>
  <si>
    <t>% change in crop yield / evolution of the annual grassland productivity</t>
  </si>
  <si>
    <t>% of habitat losses from extreme weather event(s)</t>
  </si>
  <si>
    <t>% of areas affected by soil erosion / soil quality degradation</t>
  </si>
  <si>
    <t>% of coastline designated for managed realignment</t>
  </si>
  <si>
    <t>€ investment in adaptation research (e.g. soil conservation, water/energy efficiency…) by the city / by other stakeholders</t>
  </si>
  <si>
    <t>€</t>
  </si>
  <si>
    <t>Output</t>
  </si>
  <si>
    <t>Not Known</t>
  </si>
  <si>
    <t>Hazard risk level</t>
  </si>
  <si>
    <t>Expected change</t>
  </si>
  <si>
    <t>Impact level</t>
  </si>
  <si>
    <t>Occurrence likelihood</t>
  </si>
  <si>
    <t>track where the local authority is in the adaptation process (through self-assessment questions &amp; an A-B-C-D scaling system).</t>
  </si>
  <si>
    <t>Type of indicators</t>
  </si>
  <si>
    <t>Definition</t>
  </si>
  <si>
    <t>Adaptation</t>
  </si>
  <si>
    <t>Sensitivity</t>
  </si>
  <si>
    <t>Evaluation</t>
  </si>
  <si>
    <t>provide information about the level of local authority's vulnerability to climate impacts (incl. exposure and sensitivity to risk).</t>
  </si>
  <si>
    <t>give an indication of the impacts (e.g. affecting the environment, society and the economy) measured by the local authority in its terrtory.</t>
  </si>
  <si>
    <t>Min. Reporting Requirements</t>
  </si>
  <si>
    <t>Link</t>
  </si>
  <si>
    <t>Vulnerability indicators</t>
  </si>
  <si>
    <t>Impact indicators</t>
  </si>
  <si>
    <t>Outcome indicators</t>
  </si>
  <si>
    <t>→ Relevant Resources</t>
  </si>
  <si>
    <t>Adaptation Strategy</t>
  </si>
  <si>
    <t>Adaptation Action Plan</t>
  </si>
  <si>
    <t>Stakeholders involved</t>
  </si>
  <si>
    <t>Within the framework of:</t>
  </si>
  <si>
    <t>Supported by:</t>
  </si>
  <si>
    <t xml:space="preserve">The score obtained for each step is summarised in the table below (based on the information entered by the user in the above table &gt; A: 4 points, B: 3 points, C: 2 points, D: 1 point). The spider graph at the top is automatically generated, making the results more visual. </t>
  </si>
  <si>
    <t>Adaptation team (officer) appointed within the municipal administration
and clear respondibilities assigned</t>
  </si>
  <si>
    <t>Horizontal (i.e. accross sectoral departments) coordination mechanisms in place</t>
  </si>
  <si>
    <t>Human, technical and financial resources identified</t>
  </si>
  <si>
    <t>Full portfolio of adaptation options compiled, documented and assessed</t>
  </si>
  <si>
    <t>Possible sectors of action identified and prioritised</t>
  </si>
  <si>
    <t xml:space="preserve">
STEPS 3 &amp; 4 - Identifying, assessing and selecting adaptation options </t>
  </si>
  <si>
    <t xml:space="preserve">
STEP 5 - Implementing</t>
  </si>
  <si>
    <t xml:space="preserve">
STEP 2 - Assessing risks &amp;
vulnerabilities to climate change</t>
  </si>
  <si>
    <t>Consultative and participatory mechanisms set up,
fostering the multi-stakeholder engagement in the adaptation process</t>
  </si>
  <si>
    <t xml:space="preserve">
STEP 6 - Monitoring and evaluating</t>
  </si>
  <si>
    <t>Progress regularly monitored and reported to the relevant decision-makers</t>
  </si>
  <si>
    <t xml:space="preserve">
STEP 1 - Preparing the ground for adaptation</t>
  </si>
  <si>
    <t>Low Temperatures</t>
  </si>
  <si>
    <t>Language</t>
  </si>
  <si>
    <t>**</t>
  </si>
  <si>
    <t>% of (e.g. residential/commercial/agricultural/industrial/touristic) areas at risk (e.g. flood/drought/heat wave/ forest or land fire)</t>
  </si>
  <si>
    <t>min.</t>
  </si>
  <si>
    <t>hours</t>
  </si>
  <si>
    <t>% change in storage of rain water (for reuse)</t>
  </si>
  <si>
    <t>% change in water loss (e.g. due to leakage in the water distribution system)</t>
  </si>
  <si>
    <t>% change in solid waste collected / recycled / disposed of / burned</t>
  </si>
  <si>
    <t>Compulsory (in the "Adaptation Scoreboard")</t>
  </si>
  <si>
    <t>ANNEX - Indicators</t>
  </si>
  <si>
    <t>→ Indicators</t>
  </si>
  <si>
    <t>Agriculture &amp; Forestry</t>
  </si>
  <si>
    <t>% change in Forest composition</t>
  </si>
  <si>
    <t>CoM Coordinator(s):</t>
  </si>
  <si>
    <t>IPCC Glossary of Terms (2012)</t>
  </si>
  <si>
    <t>Climate-Adapt Online Glossary</t>
  </si>
  <si>
    <t>Mainstreaming</t>
  </si>
  <si>
    <t>The potential occurrence of a natural or human-induced physical event or trend or physical impact that may cause loss of life, injury, or other health impacts, as well as damage and loss to property, infrastructure, livelihoods, service provision, ecosystems, and environmental resources. In this template, the term hazard usually refers to climate-related physical events or trends or their physical impacts.</t>
  </si>
  <si>
    <t>Adjustment in natural or human systems in response to actual or expected climatic stimuli or their effects, which moderates harm or exploits beneficial opportunities. Various types of adaptation can be distinguished, including anticipatory, autonomous and planned adaptation.</t>
  </si>
  <si>
    <t>Sensitivity is the degree to which a system is affected, either adversely or beneficially, by climate variability or change.</t>
  </si>
  <si>
    <t xml:space="preserve">The potential for consequences where something of value is at stake and where the outcome is uncertain, recognizing the diversity of values. Risk is often represented as probability of occurrence of hazardous events or trends multiplied by the impacts if these events or trends occur. Risk results from the interaction of vulnerability, exposure, and hazard. The term risk is used primarily to refer to the risks of climate-change impacts in the present template. </t>
  </si>
  <si>
    <t>A process for systematically and objectively determining the effectiveness of an adaptation measure in the light of its objectives.</t>
  </si>
  <si>
    <t>Risk</t>
  </si>
  <si>
    <t>Impact</t>
  </si>
  <si>
    <t>The presence of people, livelihoods, species or ecosystems, environmental functions, services, and resources, infrastructure, or economic, social, or cultural assets present in hazard zones that are thereby subject to potential losses.</t>
  </si>
  <si>
    <t xml:space="preserve">Defines a set of concrete adaptation actions, together with time frames and assigned responsibilities, which translate the long-term strategy into action. </t>
  </si>
  <si>
    <t>Adaptation Actions (or measures)</t>
  </si>
  <si>
    <t>Technologies, processes, and activities directed at enhancing our capacity to adapt (building adaptive capacity) and at minimising, adjusting to and taking advantage of the consequences of climatic change (delivering adaptation).</t>
  </si>
  <si>
    <t>→ Sectors</t>
  </si>
  <si>
    <t>→ More definitions</t>
  </si>
  <si>
    <t>Drought</t>
  </si>
  <si>
    <t xml:space="preserve">A period of abnormally dry weather long enough to cause a serious hydrological imbalance. </t>
  </si>
  <si>
    <t>The overflowing of the normal confines of a stream or other body of water, or the accumulation of water over areas that are not normally submerged. Floods include river (fluvial) floods, flash floods, urban floods, pluvial floods, sewer floods, coastal floods, and glacial lake outburst floods.</t>
  </si>
  <si>
    <t>→ Key Adaptation Terms</t>
  </si>
  <si>
    <t>→ Adaptation Process</t>
  </si>
  <si>
    <t>→ Climate Hazards</t>
  </si>
  <si>
    <t>Adaptation Option Assessment</t>
  </si>
  <si>
    <t>The practice of identifying options to adapt to climate change and evaluating them in terms of criteria such as availability, benefits, costs, effectiveness, efficiency and feasibility.</t>
  </si>
  <si>
    <t>Outlines the vision of the local authority for a more climate resilient future; Specifies the priority areas of action as well as the mechanisms for stakeholder Involvement, funding and resource mobilisation, continuous monitoring and review.</t>
  </si>
  <si>
    <t xml:space="preserve">Storms </t>
  </si>
  <si>
    <t>An atmospheric disturbance that can be manifested in strong winds and accompanied by rain, snow, or other precipitation and by thunder and lightning.</t>
  </si>
  <si>
    <t>Storm</t>
  </si>
  <si>
    <t>Mainstreaming adaptation into policy processes focuses on integrating adaptation issues into other ongoing (sectoral) policy processes.</t>
  </si>
  <si>
    <t>Spider Graph
(generated by Excel)</t>
  </si>
  <si>
    <t>Key facts &amp; figures on the Covenant (to come on the Covenant website)</t>
  </si>
  <si>
    <t>quantify progress in delivering adaptation actions and outcomes (e.g. vulnerabilities reduced / resilience strenghtened) in the different sectors.</t>
  </si>
  <si>
    <t>Optional (but highly recommended for the main vunerabilities reported in the "Risks &amp; Vulnerabilities" tab)</t>
  </si>
  <si>
    <t>Climatic</t>
  </si>
  <si>
    <t>Socio-economic</t>
  </si>
  <si>
    <t>Physical &amp; environmental</t>
  </si>
  <si>
    <t>(per year / over a certain period)</t>
  </si>
  <si>
    <t>Optional (but at least 1 highly recommended per "Key Action" reported in the "Actions" tab)</t>
  </si>
  <si>
    <t>Optional (but highly recommended for the main impacts reported in the "Risks &amp; Vulnerabilities" tab)</t>
  </si>
  <si>
    <t>Indicators</t>
  </si>
  <si>
    <t>% change in runoff of rainwater overflows (due to change in soil infiltration)</t>
  </si>
  <si>
    <t>% change in shading (&amp; related change in the Urban Heat Island effect)</t>
  </si>
  <si>
    <t>% change in connected green and blue areas</t>
  </si>
  <si>
    <t>% change in sealed surfaces / soil moisture level</t>
  </si>
  <si>
    <t>% change in crop yield due to adaptation measures</t>
  </si>
  <si>
    <t>% change in water consumption for agriculture/irrigation</t>
  </si>
  <si>
    <t>% change in tourist flows</t>
  </si>
  <si>
    <t>% change in tourism activities</t>
  </si>
  <si>
    <t>Risk &amp; Vulnerability Assessment(s) (RVA(s))</t>
  </si>
  <si>
    <t>Determines the nature and extent of risk by analysing potential hazards and assessing vulnerability that could pose a potential threat or harm to people, property, livelihoods and the environment on which they depend – it allows the identification of areas of critical concern and therefore provides information for decision-making. This can take the form of one assessment, or several assessments undertaken reflecting different local priorities. They can include different types of assessments (for example, institutional risk assessments, hazard assessments, retrospective vulnerability assessments in the case of extreme weather events).</t>
  </si>
  <si>
    <t>CoM Supporter(s):</t>
  </si>
  <si>
    <t>External stakeholders at local level</t>
  </si>
  <si>
    <t>Stakeholders at other levels of governance</t>
  </si>
  <si>
    <t>Stakeholder(s) involved:</t>
  </si>
  <si>
    <t>Vertical (i.e. accross governance levels) coordination mechanisms in place</t>
  </si>
  <si>
    <t>Boundary</t>
  </si>
  <si>
    <t>Assessment(s) of climate risks &amp; vulnerabilities undertaken</t>
  </si>
  <si>
    <t>Monitoring framework in place for adaptation actions</t>
  </si>
  <si>
    <t xml:space="preserve">Impacts generally refer to potential effects (without adaptation) on lives, livelihoods, health, ecosystems, economies, societies, cultures, services, and infrastructure due to the interaction of climate change or hazardous climate events occurring within a specific time period. Impacts are also referred to as consequences. </t>
  </si>
  <si>
    <t>Degree to which a system is susceptible to, and unable to cope with, adverse effects of climate change, including climate variability and extremes.</t>
  </si>
  <si>
    <t>Name &amp; Surname</t>
  </si>
  <si>
    <t>Position</t>
  </si>
  <si>
    <t>Email</t>
  </si>
  <si>
    <t>Phone</t>
  </si>
  <si>
    <t>Number of consecutive days/nights without rainfall</t>
  </si>
  <si>
    <t>Frequency of heat/cold waves</t>
  </si>
  <si>
    <t>Average per monthly/year</t>
  </si>
  <si>
    <t>€ annual direct economic losses (e.g. in commercial/agricultural/industrial/touristic sectors) due to extreme weather event(s)</t>
  </si>
  <si>
    <t>% change in green &amp; blue infrastructure/areas (surface)</t>
  </si>
  <si>
    <t>Local authority's staff</t>
  </si>
  <si>
    <t>1)</t>
  </si>
  <si>
    <t>2)</t>
  </si>
  <si>
    <t>3)</t>
  </si>
  <si>
    <t>4)</t>
  </si>
  <si>
    <t>5)</t>
  </si>
  <si>
    <t>6)</t>
  </si>
  <si>
    <t>7)</t>
  </si>
  <si>
    <t>8)</t>
  </si>
  <si>
    <t>Involvement of stakeholders and citizens</t>
  </si>
  <si>
    <t>Financing</t>
  </si>
  <si>
    <t>Barriers in progress</t>
  </si>
  <si>
    <t xml:space="preserve">Other </t>
  </si>
  <si>
    <t>Adaptation goals</t>
  </si>
  <si>
    <t>Assessment of the adaptation options</t>
  </si>
  <si>
    <r>
      <t xml:space="preserve">Expected </t>
    </r>
    <r>
      <rPr>
        <u val="double"/>
        <sz val="11"/>
        <rFont val="Arial"/>
        <family val="2"/>
      </rPr>
      <t>impacts</t>
    </r>
    <r>
      <rPr>
        <sz val="11"/>
        <rFont val="Arial"/>
        <family val="2"/>
      </rPr>
      <t xml:space="preserve"> in your local authority or region</t>
    </r>
  </si>
  <si>
    <r>
      <rPr>
        <u val="double"/>
        <sz val="11"/>
        <rFont val="Arial"/>
        <family val="2"/>
      </rPr>
      <t>Vulnerabilities</t>
    </r>
    <r>
      <rPr>
        <sz val="11"/>
        <rFont val="Arial"/>
        <family val="2"/>
      </rPr>
      <t xml:space="preserve"> of your local authority or region</t>
    </r>
  </si>
  <si>
    <r>
      <rPr>
        <u val="double"/>
        <sz val="11"/>
        <rFont val="Arial"/>
        <family val="2"/>
      </rPr>
      <t>Climate hazard</t>
    </r>
    <r>
      <rPr>
        <sz val="11"/>
        <rFont val="Arial"/>
        <family val="2"/>
      </rPr>
      <t xml:space="preserve"> risks particularly relevant for your local authority or region</t>
    </r>
  </si>
  <si>
    <r>
      <rPr>
        <u val="double"/>
        <sz val="11"/>
        <rFont val="Arial"/>
        <family val="2"/>
      </rPr>
      <t>Climate Change Risk and Vulnerability Assessment</t>
    </r>
    <r>
      <rPr>
        <sz val="11"/>
        <rFont val="Arial"/>
        <family val="2"/>
      </rPr>
      <t>(s)</t>
    </r>
  </si>
  <si>
    <r>
      <t>People per km</t>
    </r>
    <r>
      <rPr>
        <vertAlign val="superscript"/>
        <sz val="10"/>
        <rFont val="Arial"/>
        <family val="2"/>
      </rPr>
      <t>2</t>
    </r>
  </si>
  <si>
    <r>
      <t>m</t>
    </r>
    <r>
      <rPr>
        <vertAlign val="superscript"/>
        <sz val="10"/>
        <rFont val="Arial"/>
        <family val="2"/>
      </rPr>
      <t>3</t>
    </r>
  </si>
  <si>
    <r>
      <t>O</t>
    </r>
    <r>
      <rPr>
        <b/>
        <sz val="11"/>
        <color indexed="9"/>
        <rFont val="Arial"/>
        <family val="2"/>
      </rPr>
      <t>utcome-related indicators</t>
    </r>
  </si>
  <si>
    <r>
      <t>ISO 37120 Sustainable Development of Communities: Indicators for City Services and Quality of Life (ISO May 2014)</t>
    </r>
    <r>
      <rPr>
        <i/>
        <sz val="9"/>
        <rFont val="Arial"/>
        <family val="2"/>
      </rPr>
      <t xml:space="preserve"> - Note: only informative sessions of standards are publicly available.</t>
    </r>
  </si>
  <si>
    <t>Adaptation Action Plan(s)</t>
  </si>
  <si>
    <t>Description</t>
  </si>
  <si>
    <r>
      <t xml:space="preserve">Mappping of the possible methods &amp; data sources
for carrying out a </t>
    </r>
    <r>
      <rPr>
        <u val="double"/>
        <sz val="10"/>
        <color indexed="8"/>
        <rFont val="Arial"/>
        <family val="2"/>
      </rPr>
      <t>Risk &amp; Vulnerability Assessment</t>
    </r>
    <r>
      <rPr>
        <sz val="10"/>
        <color indexed="8"/>
        <rFont val="Arial"/>
        <family val="2"/>
      </rPr>
      <t xml:space="preserve"> conducted</t>
    </r>
  </si>
  <si>
    <r>
      <t xml:space="preserve">Possibilities of </t>
    </r>
    <r>
      <rPr>
        <u val="double"/>
        <sz val="10"/>
        <color indexed="8"/>
        <rFont val="Arial"/>
        <family val="2"/>
      </rPr>
      <t>mainstreaming adaptation</t>
    </r>
    <r>
      <rPr>
        <sz val="10"/>
        <color indexed="8"/>
        <rFont val="Arial"/>
        <family val="2"/>
      </rPr>
      <t xml:space="preserve"> in existing policies and plans assessed,
possible synergies and conflicts (e.g. with mitigation actions) identified</t>
    </r>
  </si>
  <si>
    <r>
      <rPr>
        <u val="double"/>
        <sz val="10"/>
        <color indexed="8"/>
        <rFont val="Arial"/>
        <family val="2"/>
      </rPr>
      <t>Adaptation Actions</t>
    </r>
    <r>
      <rPr>
        <sz val="10"/>
        <color indexed="8"/>
        <rFont val="Arial"/>
        <family val="2"/>
      </rPr>
      <t xml:space="preserve"> developed and adopted
(as part of the SECAP and/or other planning documents)</t>
    </r>
  </si>
  <si>
    <r>
      <rPr>
        <u val="double"/>
        <sz val="10"/>
        <color indexed="8"/>
        <rFont val="Arial"/>
        <family val="2"/>
      </rPr>
      <t>Adaptation actions</t>
    </r>
    <r>
      <rPr>
        <sz val="10"/>
        <color indexed="8"/>
        <rFont val="Arial"/>
        <family val="2"/>
      </rPr>
      <t xml:space="preserve"> implemented and mainstreamed (where relevent)
as defined in the adopted SECAP and/or other planning documents</t>
    </r>
  </si>
  <si>
    <r>
      <rPr>
        <u val="double"/>
        <sz val="10"/>
        <color indexed="8"/>
        <rFont val="Arial"/>
        <family val="2"/>
      </rPr>
      <t>Adaptation strategy</t>
    </r>
    <r>
      <rPr>
        <sz val="10"/>
        <color indexed="8"/>
        <rFont val="Arial"/>
        <family val="2"/>
      </rPr>
      <t xml:space="preserve"> and/or </t>
    </r>
    <r>
      <rPr>
        <u val="double"/>
        <sz val="10"/>
        <color indexed="8"/>
        <rFont val="Arial"/>
        <family val="2"/>
      </rPr>
      <t>Action Plan</t>
    </r>
    <r>
      <rPr>
        <sz val="10"/>
        <color indexed="8"/>
        <rFont val="Arial"/>
        <family val="2"/>
      </rPr>
      <t xml:space="preserve"> updated, revised and readjusted
according to the findings of the M&amp;E procedure</t>
    </r>
  </si>
  <si>
    <t>Signatory Profile</t>
  </si>
  <si>
    <t>Contact Type</t>
  </si>
  <si>
    <t>Commitment Type</t>
  </si>
  <si>
    <t>Adhesion Date</t>
  </si>
  <si>
    <t>Adaptation | Mayors Adapt</t>
  </si>
  <si>
    <t>Mitigation | Covenant of Mayors</t>
  </si>
  <si>
    <t>Template Structure &amp; Minimum Reporting Requirements</t>
  </si>
  <si>
    <t>Number of inhabitants:</t>
  </si>
  <si>
    <t>Year:</t>
  </si>
  <si>
    <t>Source:</t>
  </si>
  <si>
    <t>STEP 6 - Monitoring &amp; evaluating</t>
  </si>
  <si>
    <t>Mayor (or equivalent)</t>
  </si>
  <si>
    <t>Main Contact in charge of adaptation</t>
  </si>
  <si>
    <t>Other contact (if any)</t>
  </si>
  <si>
    <t>Name:</t>
  </si>
  <si>
    <t>Country:</t>
  </si>
  <si>
    <t>Population:</t>
  </si>
  <si>
    <r>
      <t>Km</t>
    </r>
    <r>
      <rPr>
        <vertAlign val="superscript"/>
        <sz val="8"/>
        <rFont val="Arial"/>
        <family val="2"/>
      </rPr>
      <t>2</t>
    </r>
  </si>
  <si>
    <r>
      <rPr>
        <b/>
        <sz val="11"/>
        <color indexed="21"/>
        <rFont val="Tahoma"/>
        <family val="2"/>
      </rPr>
      <t>*</t>
    </r>
    <r>
      <rPr>
        <b/>
        <sz val="11"/>
        <color indexed="17"/>
        <rFont val="Tahoma"/>
        <family val="2"/>
      </rPr>
      <t xml:space="preserve">
</t>
    </r>
    <r>
      <rPr>
        <sz val="10"/>
        <color indexed="22"/>
        <rFont val="Tahoma"/>
        <family val="2"/>
      </rPr>
      <t>(min. 3 Key Actions)</t>
    </r>
  </si>
  <si>
    <t>Size:</t>
  </si>
  <si>
    <r>
      <rPr>
        <b/>
        <sz val="14"/>
        <color indexed="9"/>
        <rFont val="Wingdings"/>
        <charset val="2"/>
      </rPr>
      <t>Ü</t>
    </r>
    <r>
      <rPr>
        <b/>
        <sz val="10"/>
        <color indexed="9"/>
        <rFont val="Tahoma"/>
        <family val="2"/>
      </rPr>
      <t xml:space="preserve"> </t>
    </r>
    <r>
      <rPr>
        <b/>
        <sz val="12"/>
        <color indexed="9"/>
        <rFont val="Arial"/>
        <family val="2"/>
      </rPr>
      <t>NEXT</t>
    </r>
  </si>
  <si>
    <r>
      <rPr>
        <b/>
        <sz val="14"/>
        <color indexed="9"/>
        <rFont val="Wingdings"/>
        <charset val="2"/>
      </rPr>
      <t>y</t>
    </r>
    <r>
      <rPr>
        <b/>
        <sz val="10"/>
        <color indexed="9"/>
        <rFont val="Tahoma"/>
        <family val="2"/>
      </rPr>
      <t xml:space="preserve"> </t>
    </r>
    <r>
      <rPr>
        <b/>
        <sz val="12"/>
        <color indexed="9"/>
        <rFont val="Arial"/>
        <family val="2"/>
      </rPr>
      <t>HOME</t>
    </r>
  </si>
  <si>
    <r>
      <rPr>
        <b/>
        <sz val="12"/>
        <color indexed="9"/>
        <rFont val="Arial"/>
        <family val="2"/>
      </rPr>
      <t>BACK</t>
    </r>
    <r>
      <rPr>
        <b/>
        <sz val="10"/>
        <color indexed="9"/>
        <rFont val="Arial"/>
        <family val="2"/>
      </rPr>
      <t xml:space="preserve"> </t>
    </r>
    <r>
      <rPr>
        <b/>
        <sz val="14"/>
        <color indexed="9"/>
        <rFont val="Wingdings"/>
        <charset val="2"/>
      </rPr>
      <t>Û</t>
    </r>
  </si>
  <si>
    <r>
      <rPr>
        <b/>
        <sz val="14"/>
        <color indexed="9"/>
        <rFont val="Wingdings"/>
        <charset val="2"/>
      </rPr>
      <t>Ü</t>
    </r>
    <r>
      <rPr>
        <b/>
        <sz val="10"/>
        <color indexed="9"/>
        <rFont val="Arial"/>
        <family val="2"/>
      </rPr>
      <t xml:space="preserve"> </t>
    </r>
    <r>
      <rPr>
        <b/>
        <sz val="12"/>
        <color indexed="9"/>
        <rFont val="Arial"/>
        <family val="2"/>
      </rPr>
      <t>NEXT</t>
    </r>
  </si>
  <si>
    <r>
      <rPr>
        <b/>
        <sz val="16"/>
        <color indexed="55"/>
        <rFont val="Wingdings"/>
        <charset val="2"/>
      </rPr>
      <t>Ü</t>
    </r>
    <r>
      <rPr>
        <b/>
        <sz val="16"/>
        <color indexed="55"/>
        <rFont val="Arial"/>
        <family val="2"/>
      </rPr>
      <t xml:space="preserve">
</t>
    </r>
    <r>
      <rPr>
        <sz val="8"/>
        <color indexed="55"/>
        <rFont val="Arial"/>
        <family val="2"/>
      </rPr>
      <t>(Adaptation Scoreboard)</t>
    </r>
  </si>
  <si>
    <r>
      <rPr>
        <b/>
        <sz val="12"/>
        <color indexed="9"/>
        <rFont val="Arial"/>
        <family val="2"/>
      </rPr>
      <t xml:space="preserve">BACK </t>
    </r>
    <r>
      <rPr>
        <b/>
        <sz val="14"/>
        <color indexed="9"/>
        <rFont val="Wingdings"/>
        <charset val="2"/>
      </rPr>
      <t>Û</t>
    </r>
  </si>
  <si>
    <r>
      <rPr>
        <b/>
        <sz val="14"/>
        <color indexed="9"/>
        <rFont val="Wingdings"/>
        <charset val="2"/>
      </rPr>
      <t>Ü</t>
    </r>
    <r>
      <rPr>
        <b/>
        <sz val="12"/>
        <color indexed="9"/>
        <rFont val="Arial"/>
        <family val="2"/>
      </rPr>
      <t xml:space="preserve"> NEXT</t>
    </r>
  </si>
  <si>
    <t>Vulnerability Description</t>
  </si>
  <si>
    <t>Title</t>
  </si>
  <si>
    <t>Author(s)</t>
  </si>
  <si>
    <t>Year</t>
  </si>
  <si>
    <t>Method &amp; Source(s)</t>
  </si>
  <si>
    <t>Published?</t>
  </si>
  <si>
    <r>
      <t>Level of involment:</t>
    </r>
    <r>
      <rPr>
        <b/>
        <sz val="8"/>
        <rFont val="Arial"/>
        <family val="2"/>
      </rPr>
      <t/>
    </r>
  </si>
  <si>
    <t>Vision</t>
  </si>
  <si>
    <t>Type of stakeholders:</t>
  </si>
  <si>
    <t>Financing sources:</t>
  </si>
  <si>
    <t>Adaptation mainstreaming into other policy fields:</t>
  </si>
  <si>
    <t>Climate Hazard Type</t>
  </si>
  <si>
    <t>Current hazard risk level</t>
  </si>
  <si>
    <t>Risk-related indicators</t>
  </si>
  <si>
    <t>Impacted Policy Sector</t>
  </si>
  <si>
    <t>Expected Impact(s)</t>
  </si>
  <si>
    <t>Expected
Impact Level</t>
  </si>
  <si>
    <t>Likelihood of Occurrence</t>
  </si>
  <si>
    <r>
      <rPr>
        <sz val="11"/>
        <color indexed="23"/>
        <rFont val="Webdings"/>
        <family val="1"/>
        <charset val="2"/>
      </rPr>
      <t>i</t>
    </r>
    <r>
      <rPr>
        <sz val="11"/>
        <color indexed="23"/>
        <rFont val="Arial"/>
        <family val="2"/>
      </rPr>
      <t xml:space="preserve"> </t>
    </r>
    <r>
      <rPr>
        <sz val="8"/>
        <color indexed="23"/>
        <rFont val="Arial"/>
        <family val="2"/>
      </rPr>
      <t>Add as many rows as necessary</t>
    </r>
  </si>
  <si>
    <r>
      <rPr>
        <sz val="12"/>
        <color indexed="23"/>
        <rFont val="Webdings"/>
        <family val="1"/>
        <charset val="2"/>
      </rPr>
      <t>i</t>
    </r>
    <r>
      <rPr>
        <sz val="8"/>
        <color indexed="23"/>
        <rFont val="Webdings"/>
        <family val="1"/>
        <charset val="2"/>
      </rPr>
      <t xml:space="preserve"> </t>
    </r>
    <r>
      <rPr>
        <sz val="8"/>
        <color indexed="23"/>
        <rFont val="Arial"/>
        <family val="2"/>
      </rPr>
      <t>Click here to see the list of CoM Coordinators</t>
    </r>
  </si>
  <si>
    <r>
      <rPr>
        <sz val="12"/>
        <color indexed="23"/>
        <rFont val="Webdings"/>
        <family val="1"/>
        <charset val="2"/>
      </rPr>
      <t>i</t>
    </r>
    <r>
      <rPr>
        <sz val="8"/>
        <color indexed="23"/>
        <rFont val="Arial"/>
        <family val="2"/>
      </rPr>
      <t xml:space="preserve"> Click here to see the list of CoM Supporters</t>
    </r>
  </si>
  <si>
    <r>
      <rPr>
        <sz val="11"/>
        <color indexed="23"/>
        <rFont val="Webdings"/>
        <family val="1"/>
        <charset val="2"/>
      </rPr>
      <t>i</t>
    </r>
    <r>
      <rPr>
        <sz val="8"/>
        <color indexed="23"/>
        <rFont val="Arial"/>
        <family val="2"/>
      </rPr>
      <t xml:space="preserve"> For quantifying the risk/vulnerability tackled and/or the outcome reached, click to see examples of indicators.</t>
    </r>
  </si>
  <si>
    <t>Responsible body/department</t>
  </si>
  <si>
    <t>Implementation timeframe</t>
  </si>
  <si>
    <t>Self check
of the Status</t>
  </si>
  <si>
    <t>Level of involvement</t>
  </si>
  <si>
    <t>Intensity</t>
  </si>
  <si>
    <t>Risks &amp; Vulnerabilities</t>
  </si>
  <si>
    <t>Unlikely</t>
  </si>
  <si>
    <t>Likely</t>
  </si>
  <si>
    <t>Implementation Status</t>
  </si>
  <si>
    <t>Drop-down menus</t>
  </si>
  <si>
    <t>Key Action</t>
  </si>
  <si>
    <t>Yes/No Questions</t>
  </si>
  <si>
    <t>Medium</t>
  </si>
  <si>
    <t>Fair</t>
  </si>
  <si>
    <t>Strong</t>
  </si>
  <si>
    <t>Not applicable</t>
  </si>
  <si>
    <t>Not started</t>
  </si>
  <si>
    <t>[Drop-Down]</t>
  </si>
  <si>
    <t>☼</t>
  </si>
  <si>
    <t>[Please select]</t>
  </si>
  <si>
    <t>×</t>
  </si>
  <si>
    <t>[√/×]</t>
  </si>
  <si>
    <t>√</t>
  </si>
  <si>
    <t>Sector</t>
  </si>
  <si>
    <t>English</t>
  </si>
  <si>
    <t>National Language</t>
  </si>
  <si>
    <t>Implementation status</t>
  </si>
  <si>
    <r>
      <t xml:space="preserve">Select as </t>
    </r>
    <r>
      <rPr>
        <u val="double"/>
        <sz val="11"/>
        <color indexed="9"/>
        <rFont val="Arial"/>
        <family val="2"/>
      </rPr>
      <t>Key Action</t>
    </r>
    <r>
      <rPr>
        <sz val="11"/>
        <color indexed="9"/>
        <rFont val="Arial"/>
        <family val="2"/>
      </rPr>
      <t xml:space="preserve"> (☼)</t>
    </r>
  </si>
  <si>
    <r>
      <t xml:space="preserve">&lt;&lt; Extra mandatory fields </t>
    </r>
    <r>
      <rPr>
        <b/>
        <u/>
        <sz val="10"/>
        <color indexed="56"/>
        <rFont val="Arial"/>
        <family val="2"/>
      </rPr>
      <t>for "Key Actions" only</t>
    </r>
    <r>
      <rPr>
        <b/>
        <sz val="10"/>
        <color indexed="56"/>
        <rFont val="Arial"/>
        <family val="2"/>
      </rPr>
      <t xml:space="preserve"> &gt;&gt;</t>
    </r>
  </si>
  <si>
    <t>Insufficient coordination / lack of contact with relevant municipal departments and/or other partners</t>
  </si>
  <si>
    <t xml:space="preserve">(+--) </t>
  </si>
  <si>
    <t>Synthesis Report</t>
  </si>
  <si>
    <t>Risk Rating Matrix</t>
  </si>
  <si>
    <t>►: Short-term</t>
  </si>
  <si>
    <t>|►►►: Long-term</t>
  </si>
  <si>
    <t>►►: Medium-term</t>
  </si>
  <si>
    <t>[Source: "Risks &amp; Vulnerabilities" tab]</t>
  </si>
  <si>
    <t>[Source: "Signatory Scoreboard" tab]</t>
  </si>
  <si>
    <t>Impact Rating Matrix</t>
  </si>
  <si>
    <t>Number of reported actions</t>
  </si>
  <si>
    <t>[Source: "Actions" tab]</t>
  </si>
  <si>
    <t>(Reported) Adaptation Actions by Sector</t>
  </si>
  <si>
    <t>Expected change
in intensity</t>
  </si>
  <si>
    <t>Expected change
in frequency</t>
  </si>
  <si>
    <t>Signatory Status in the Adaptation Cycle</t>
  </si>
  <si>
    <r>
      <rPr>
        <b/>
        <sz val="8"/>
        <color indexed="8"/>
        <rFont val="Arial"/>
        <family val="2"/>
      </rPr>
      <t>!</t>
    </r>
    <r>
      <rPr>
        <sz val="8"/>
        <color indexed="8"/>
        <rFont val="Arial"/>
        <family val="2"/>
      </rPr>
      <t>: Low</t>
    </r>
  </si>
  <si>
    <r>
      <rPr>
        <b/>
        <sz val="8"/>
        <color indexed="8"/>
        <rFont val="Arial"/>
        <family val="2"/>
      </rPr>
      <t>↑</t>
    </r>
    <r>
      <rPr>
        <sz val="8"/>
        <color indexed="8"/>
        <rFont val="Arial"/>
        <family val="2"/>
      </rPr>
      <t>: Increase</t>
    </r>
  </si>
  <si>
    <r>
      <rPr>
        <b/>
        <sz val="8"/>
        <color indexed="8"/>
        <rFont val="Arial"/>
        <family val="2"/>
      </rPr>
      <t>|</t>
    </r>
    <r>
      <rPr>
        <sz val="8"/>
        <color indexed="8"/>
        <rFont val="Arial"/>
        <family val="2"/>
      </rPr>
      <t>: Current</t>
    </r>
  </si>
  <si>
    <r>
      <rPr>
        <b/>
        <sz val="8"/>
        <color indexed="8"/>
        <rFont val="Arial"/>
        <family val="2"/>
      </rPr>
      <t>!!</t>
    </r>
    <r>
      <rPr>
        <sz val="8"/>
        <color indexed="8"/>
        <rFont val="Arial"/>
        <family val="2"/>
      </rPr>
      <t>: Moderate</t>
    </r>
  </si>
  <si>
    <r>
      <rPr>
        <b/>
        <sz val="8"/>
        <color indexed="8"/>
        <rFont val="Arial"/>
        <family val="2"/>
      </rPr>
      <t>↓</t>
    </r>
    <r>
      <rPr>
        <sz val="8"/>
        <color indexed="8"/>
        <rFont val="Arial"/>
        <family val="2"/>
      </rPr>
      <t>: Decrease</t>
    </r>
  </si>
  <si>
    <r>
      <rPr>
        <b/>
        <sz val="8"/>
        <color indexed="8"/>
        <rFont val="Arial"/>
        <family val="2"/>
      </rPr>
      <t>!!!</t>
    </r>
    <r>
      <rPr>
        <sz val="8"/>
        <color indexed="8"/>
        <rFont val="Arial"/>
        <family val="2"/>
      </rPr>
      <t>: High</t>
    </r>
  </si>
  <si>
    <r>
      <rPr>
        <b/>
        <sz val="8"/>
        <color indexed="8"/>
        <rFont val="Arial"/>
        <family val="2"/>
      </rPr>
      <t>↔</t>
    </r>
    <r>
      <rPr>
        <sz val="8"/>
        <color indexed="8"/>
        <rFont val="Arial"/>
        <family val="2"/>
      </rPr>
      <t>: No change</t>
    </r>
  </si>
  <si>
    <r>
      <rPr>
        <b/>
        <sz val="8"/>
        <color indexed="8"/>
        <rFont val="Arial"/>
        <family val="2"/>
      </rPr>
      <t>[?]</t>
    </r>
    <r>
      <rPr>
        <sz val="8"/>
        <color indexed="8"/>
        <rFont val="Arial"/>
        <family val="2"/>
      </rPr>
      <t>: Not Known</t>
    </r>
  </si>
  <si>
    <r>
      <rPr>
        <b/>
        <sz val="8"/>
        <color indexed="8"/>
        <rFont val="Arial"/>
        <family val="2"/>
      </rPr>
      <t>[?]</t>
    </r>
    <r>
      <rPr>
        <sz val="8"/>
        <color indexed="8"/>
        <rFont val="Arial"/>
        <family val="2"/>
      </rPr>
      <t>: Not known</t>
    </r>
  </si>
  <si>
    <t>Risk Level</t>
  </si>
  <si>
    <r>
      <t>Other</t>
    </r>
    <r>
      <rPr>
        <sz val="10"/>
        <color indexed="23"/>
        <rFont val="Arial"/>
        <family val="2"/>
      </rPr>
      <t xml:space="preserve"> [please specify]</t>
    </r>
  </si>
  <si>
    <r>
      <rPr>
        <b/>
        <sz val="8"/>
        <color indexed="8"/>
        <rFont val="Arial"/>
        <family val="2"/>
      </rPr>
      <t>D</t>
    </r>
    <r>
      <rPr>
        <sz val="8"/>
        <color indexed="8"/>
        <rFont val="Arial"/>
        <family val="2"/>
      </rPr>
      <t>: Not started or getting started</t>
    </r>
  </si>
  <si>
    <r>
      <rPr>
        <b/>
        <sz val="8"/>
        <color indexed="8"/>
        <rFont val="Arial"/>
        <family val="2"/>
      </rPr>
      <t>C</t>
    </r>
    <r>
      <rPr>
        <sz val="8"/>
        <color indexed="8"/>
        <rFont val="Arial"/>
        <family val="2"/>
      </rPr>
      <t>: Moving forward</t>
    </r>
  </si>
  <si>
    <r>
      <rPr>
        <b/>
        <sz val="8"/>
        <color indexed="8"/>
        <rFont val="Arial"/>
        <family val="2"/>
      </rPr>
      <t>B</t>
    </r>
    <r>
      <rPr>
        <sz val="8"/>
        <color indexed="8"/>
        <rFont val="Arial"/>
        <family val="2"/>
      </rPr>
      <t>: Forging ahead</t>
    </r>
  </si>
  <si>
    <r>
      <rPr>
        <b/>
        <sz val="8"/>
        <color indexed="8"/>
        <rFont val="Arial"/>
        <family val="2"/>
      </rPr>
      <t>A</t>
    </r>
    <r>
      <rPr>
        <sz val="8"/>
        <color indexed="8"/>
        <rFont val="Arial"/>
        <family val="2"/>
      </rPr>
      <t>: Taking the lead</t>
    </r>
  </si>
  <si>
    <t>Introduction &amp; Background</t>
  </si>
  <si>
    <t xml:space="preserve">  Mandatory fields</t>
  </si>
  <si>
    <t xml:space="preserve">  Optional fields</t>
  </si>
  <si>
    <t>ABC</t>
  </si>
  <si>
    <t>Colour code:</t>
  </si>
  <si>
    <t>At the registration stage</t>
  </si>
  <si>
    <t>Within 2 years</t>
  </si>
  <si>
    <r>
      <t>Within 4 years</t>
    </r>
    <r>
      <rPr>
        <b/>
        <sz val="7"/>
        <color indexed="9"/>
        <rFont val="Arial"/>
        <family val="2"/>
      </rPr>
      <t xml:space="preserve">
</t>
    </r>
    <r>
      <rPr>
        <sz val="7"/>
        <color indexed="9"/>
        <rFont val="Arial"/>
        <family val="2"/>
      </rPr>
      <t>(and then every 2 years)</t>
    </r>
  </si>
  <si>
    <r>
      <rPr>
        <b/>
        <sz val="11"/>
        <color indexed="21"/>
        <rFont val="Arial"/>
        <family val="2"/>
      </rPr>
      <t>*</t>
    </r>
    <r>
      <rPr>
        <sz val="11"/>
        <rFont val="Arial"/>
        <family val="2"/>
      </rPr>
      <t xml:space="preserve">: </t>
    </r>
    <r>
      <rPr>
        <sz val="10"/>
        <rFont val="Arial"/>
        <family val="2"/>
      </rPr>
      <t>compulsory</t>
    </r>
  </si>
  <si>
    <t>optional</t>
  </si>
  <si>
    <r>
      <rPr>
        <sz val="10"/>
        <rFont val="Arial"/>
        <family val="2"/>
      </rPr>
      <t xml:space="preserve">For more step-by-step guidance, consult the </t>
    </r>
    <r>
      <rPr>
        <u/>
        <sz val="10"/>
        <rFont val="Arial"/>
        <family val="2"/>
      </rPr>
      <t>urban Adaptation Support Tool</t>
    </r>
    <r>
      <rPr>
        <sz val="10"/>
        <rFont val="Arial"/>
        <family val="2"/>
      </rPr>
      <t xml:space="preserve"> available on the CLIMATE-Adapt Portal.</t>
    </r>
  </si>
  <si>
    <t>The sole responsibility for the content of this publication lies with the authors. It does not necessarily reflect the opinion of the European Communities. The European Commission is not responsible for any use that may be made of the information contained therein.</t>
  </si>
  <si>
    <r>
      <t xml:space="preserve">  Definition or futher instructions </t>
    </r>
    <r>
      <rPr>
        <sz val="8"/>
        <rFont val="Arial"/>
        <family val="2"/>
      </rPr>
      <t>(visible when clicking)</t>
    </r>
  </si>
  <si>
    <r>
      <rPr>
        <b/>
        <sz val="10"/>
        <rFont val="Arial"/>
        <family val="2"/>
      </rPr>
      <t>→ IDENTIFY</t>
    </r>
    <r>
      <rPr>
        <sz val="10"/>
        <rFont val="Arial"/>
        <family val="2"/>
      </rPr>
      <t xml:space="preserve"> &amp; </t>
    </r>
    <r>
      <rPr>
        <b/>
        <sz val="10"/>
        <rFont val="Arial"/>
        <family val="2"/>
      </rPr>
      <t>ASSESS</t>
    </r>
    <r>
      <rPr>
        <sz val="10"/>
        <rFont val="Arial"/>
        <family val="2"/>
      </rPr>
      <t xml:space="preserve"> local (climate adaptation) challenges</t>
    </r>
    <r>
      <rPr>
        <b/>
        <sz val="10"/>
        <rFont val="Arial"/>
        <family val="2"/>
      </rPr>
      <t xml:space="preserve">
→</t>
    </r>
    <r>
      <rPr>
        <sz val="10"/>
        <rFont val="Arial"/>
        <family val="2"/>
      </rPr>
      <t xml:space="preserve"> </t>
    </r>
    <r>
      <rPr>
        <b/>
        <sz val="10"/>
        <rFont val="Arial"/>
        <family val="2"/>
      </rPr>
      <t>MONITOR</t>
    </r>
    <r>
      <rPr>
        <sz val="10"/>
        <rFont val="Arial"/>
        <family val="2"/>
      </rPr>
      <t xml:space="preserve"> &amp; </t>
    </r>
    <r>
      <rPr>
        <b/>
        <sz val="10"/>
        <rFont val="Arial"/>
        <family val="2"/>
      </rPr>
      <t>REPORT</t>
    </r>
    <r>
      <rPr>
        <sz val="10"/>
        <rFont val="Arial"/>
        <family val="2"/>
      </rPr>
      <t xml:space="preserve"> progress towards commitments
</t>
    </r>
    <r>
      <rPr>
        <b/>
        <sz val="10"/>
        <rFont val="Arial"/>
        <family val="2"/>
      </rPr>
      <t>→</t>
    </r>
    <r>
      <rPr>
        <sz val="10"/>
        <rFont val="Arial"/>
        <family val="2"/>
      </rPr>
      <t xml:space="preserve"> </t>
    </r>
    <r>
      <rPr>
        <b/>
        <sz val="10"/>
        <rFont val="Arial"/>
        <family val="2"/>
      </rPr>
      <t>INFORM</t>
    </r>
    <r>
      <rPr>
        <sz val="10"/>
        <rFont val="Arial"/>
        <family val="2"/>
      </rPr>
      <t xml:space="preserve"> &amp; </t>
    </r>
    <r>
      <rPr>
        <b/>
        <sz val="10"/>
        <rFont val="Arial"/>
        <family val="2"/>
      </rPr>
      <t>SUPPORT</t>
    </r>
    <r>
      <rPr>
        <sz val="10"/>
        <rFont val="Arial"/>
        <family val="2"/>
      </rPr>
      <t xml:space="preserve"> decision-makers 
</t>
    </r>
    <r>
      <rPr>
        <b/>
        <sz val="10"/>
        <rFont val="Arial"/>
        <family val="2"/>
      </rPr>
      <t>→</t>
    </r>
    <r>
      <rPr>
        <sz val="10"/>
        <rFont val="Arial"/>
        <family val="2"/>
      </rPr>
      <t xml:space="preserve"> </t>
    </r>
    <r>
      <rPr>
        <b/>
        <sz val="10"/>
        <rFont val="Arial"/>
        <family val="2"/>
      </rPr>
      <t>COMMUNICATE</t>
    </r>
    <r>
      <rPr>
        <sz val="10"/>
        <rFont val="Arial"/>
        <family val="2"/>
      </rPr>
      <t xml:space="preserve"> results to general public and key partners
</t>
    </r>
    <r>
      <rPr>
        <b/>
        <sz val="10"/>
        <rFont val="Arial"/>
        <family val="2"/>
      </rPr>
      <t>→</t>
    </r>
    <r>
      <rPr>
        <sz val="10"/>
        <rFont val="Arial"/>
        <family val="2"/>
      </rPr>
      <t xml:space="preserve"> </t>
    </r>
    <r>
      <rPr>
        <b/>
        <sz val="10"/>
        <rFont val="Arial"/>
        <family val="2"/>
      </rPr>
      <t>ENABLE</t>
    </r>
    <r>
      <rPr>
        <sz val="10"/>
        <rFont val="Arial"/>
        <family val="2"/>
      </rPr>
      <t xml:space="preserve"> self-assessment &amp; </t>
    </r>
    <r>
      <rPr>
        <b/>
        <sz val="10"/>
        <rFont val="Arial"/>
        <family val="2"/>
      </rPr>
      <t>FACILITATE</t>
    </r>
    <r>
      <rPr>
        <sz val="10"/>
        <rFont val="Arial"/>
        <family val="2"/>
      </rPr>
      <t xml:space="preserve"> experience-sharing with peers
</t>
    </r>
    <r>
      <rPr>
        <b/>
        <sz val="10"/>
        <rFont val="Arial"/>
        <family val="2"/>
      </rPr>
      <t>→</t>
    </r>
    <r>
      <rPr>
        <sz val="10"/>
        <rFont val="Arial"/>
        <family val="2"/>
      </rPr>
      <t xml:space="preserve"> </t>
    </r>
    <r>
      <rPr>
        <b/>
        <sz val="10"/>
        <rFont val="Arial"/>
        <family val="2"/>
      </rPr>
      <t>DEMONSTRATE</t>
    </r>
    <r>
      <rPr>
        <sz val="10"/>
        <rFont val="Arial"/>
        <family val="2"/>
      </rPr>
      <t xml:space="preserve"> local achievements to (EU/national) policy-makers</t>
    </r>
  </si>
  <si>
    <r>
      <rPr>
        <b/>
        <sz val="10"/>
        <rFont val="Arial"/>
        <family val="2"/>
      </rPr>
      <t>→</t>
    </r>
    <r>
      <rPr>
        <sz val="10"/>
        <rFont val="Arial"/>
        <family val="2"/>
      </rPr>
      <t xml:space="preserve"> The template must be filled in English every 2 years following the formal signing of the commitment. 
</t>
    </r>
    <r>
      <rPr>
        <b/>
        <sz val="10"/>
        <rFont val="Arial"/>
        <family val="2"/>
      </rPr>
      <t>→</t>
    </r>
    <r>
      <rPr>
        <sz val="10"/>
        <rFont val="Arial"/>
        <family val="2"/>
      </rPr>
      <t xml:space="preserve"> The completed Excel template (in English), together with the associated planning documents available
(in national language), will have to be submitted via email to </t>
    </r>
    <r>
      <rPr>
        <u/>
        <sz val="10"/>
        <rFont val="Arial"/>
        <family val="2"/>
      </rPr>
      <t>helpdesk@mayors-adapt.eu</t>
    </r>
    <r>
      <rPr>
        <sz val="10"/>
        <rFont val="Arial"/>
        <family val="2"/>
      </rPr>
      <t xml:space="preserve">.
The completed template will not be published (unless specified otherwise by the signatory).
The Mayors Adapt/Covenant of Mayors office may contact the signatory directly to ask for the permission
to publish parts of the submitted text (e.g. for good practice examples).  
</t>
    </r>
    <r>
      <rPr>
        <b/>
        <sz val="10"/>
        <rFont val="Arial"/>
        <family val="2"/>
      </rPr>
      <t>→</t>
    </r>
    <r>
      <rPr>
        <sz val="10"/>
        <rFont val="Arial"/>
        <family val="2"/>
      </rPr>
      <t xml:space="preserve"> The Adaptation Strategy and/or Action Plan ("SECAP" or similar) will be published on the Covenant of Mayors
website. Signatories can specify which other submitted documents (e.g. Risk &amp; Vulnerability Assessment) they want 
to make public (in the "Actions" tab &gt; "Adaptation Documents" section through the "published?" tickbox).
</t>
    </r>
    <r>
      <rPr>
        <i/>
        <sz val="9"/>
        <rFont val="Arial"/>
        <family val="2"/>
      </rPr>
      <t>Note: an online submission process may be proposed at a later stage on the Covenant of Mayors website (</t>
    </r>
    <r>
      <rPr>
        <i/>
        <u/>
        <sz val="9"/>
        <rFont val="Arial"/>
        <family val="2"/>
      </rPr>
      <t>www.eumayors.eu</t>
    </r>
    <r>
      <rPr>
        <i/>
        <sz val="9"/>
        <rFont val="Arial"/>
        <family val="2"/>
      </rPr>
      <t>)
to facilitate reporting for local authorities. Please check the website regularly for more information on the latest developments.</t>
    </r>
  </si>
  <si>
    <r>
      <t xml:space="preserve">Involvement in </t>
    </r>
    <r>
      <rPr>
        <u val="double"/>
        <sz val="10"/>
        <color indexed="8"/>
        <rFont val="Arial"/>
        <family val="2"/>
      </rPr>
      <t>other initiative</t>
    </r>
    <r>
      <rPr>
        <sz val="10"/>
        <color indexed="8"/>
        <rFont val="Arial"/>
        <family val="2"/>
      </rPr>
      <t>(s):</t>
    </r>
  </si>
  <si>
    <t>Indicative Completion Level</t>
  </si>
  <si>
    <r>
      <rPr>
        <sz val="10"/>
        <color indexed="23"/>
        <rFont val="Webdings"/>
        <family val="1"/>
        <charset val="2"/>
      </rPr>
      <t>i</t>
    </r>
    <r>
      <rPr>
        <sz val="8"/>
        <color indexed="23"/>
        <rFont val="Arial"/>
        <family val="2"/>
      </rPr>
      <t xml:space="preserve"> Click here to see examples of monitoring indicators.</t>
    </r>
  </si>
  <si>
    <r>
      <rPr>
        <sz val="11"/>
        <color indexed="55"/>
        <rFont val="Webdings"/>
        <family val="1"/>
        <charset val="2"/>
      </rPr>
      <t>i</t>
    </r>
    <r>
      <rPr>
        <sz val="11"/>
        <color indexed="55"/>
        <rFont val="Arial"/>
        <family val="2"/>
      </rPr>
      <t xml:space="preserve"> </t>
    </r>
    <r>
      <rPr>
        <sz val="8"/>
        <color indexed="55"/>
        <rFont val="Arial"/>
        <family val="2"/>
      </rPr>
      <t>Add as many rows as necessary</t>
    </r>
  </si>
  <si>
    <t>Other</t>
  </si>
  <si>
    <r>
      <rPr>
        <sz val="11"/>
        <color indexed="55"/>
        <rFont val="Webdings"/>
        <family val="1"/>
        <charset val="2"/>
      </rPr>
      <t>i</t>
    </r>
    <r>
      <rPr>
        <sz val="11"/>
        <color indexed="55"/>
        <rFont val="Arial"/>
        <family val="2"/>
      </rPr>
      <t xml:space="preserve"> </t>
    </r>
    <r>
      <rPr>
        <sz val="8"/>
        <color indexed="55"/>
        <rFont val="Arial"/>
        <family val="2"/>
      </rPr>
      <t>Hide the rows that do not concern your local authority</t>
    </r>
  </si>
  <si>
    <r>
      <rPr>
        <sz val="11"/>
        <color indexed="55"/>
        <rFont val="Webdings"/>
        <family val="1"/>
        <charset val="2"/>
      </rPr>
      <t>i</t>
    </r>
    <r>
      <rPr>
        <sz val="8"/>
        <color indexed="55"/>
        <rFont val="Arial"/>
        <family val="2"/>
      </rPr>
      <t xml:space="preserve"> Click here to see examples of risk-related indicators</t>
    </r>
  </si>
  <si>
    <r>
      <rPr>
        <sz val="11"/>
        <color indexed="55"/>
        <rFont val="Webdings"/>
        <family val="1"/>
        <charset val="2"/>
      </rPr>
      <t>i</t>
    </r>
    <r>
      <rPr>
        <sz val="8"/>
        <color indexed="55"/>
        <rFont val="Arial"/>
        <family val="2"/>
      </rPr>
      <t xml:space="preserve"> Click here to see examples of vulnerability-related indicators</t>
    </r>
  </si>
  <si>
    <r>
      <rPr>
        <sz val="11"/>
        <color indexed="55"/>
        <rFont val="Webdings"/>
        <family val="1"/>
        <charset val="2"/>
      </rPr>
      <t>i</t>
    </r>
    <r>
      <rPr>
        <sz val="8"/>
        <color indexed="55"/>
        <rFont val="Arial"/>
        <family val="2"/>
      </rPr>
      <t xml:space="preserve"> Click here to see examples of impact- &amp; sector-related indicators</t>
    </r>
  </si>
  <si>
    <r>
      <rPr>
        <sz val="11"/>
        <color indexed="55"/>
        <rFont val="Webdings"/>
        <family val="1"/>
        <charset val="2"/>
      </rPr>
      <t>i</t>
    </r>
    <r>
      <rPr>
        <sz val="8"/>
        <color indexed="55"/>
        <rFont val="Arial"/>
        <family val="2"/>
      </rPr>
      <t xml:space="preserve"> To be completed for the climate hazards that concern your local authority only.</t>
    </r>
  </si>
  <si>
    <t xml:space="preserve"> </t>
  </si>
  <si>
    <r>
      <rPr>
        <sz val="11"/>
        <color indexed="55"/>
        <rFont val="Webdings"/>
        <family val="1"/>
        <charset val="2"/>
      </rPr>
      <t>i</t>
    </r>
    <r>
      <rPr>
        <sz val="8"/>
        <color indexed="55"/>
        <rFont val="Arial"/>
        <family val="2"/>
      </rPr>
      <t xml:space="preserve"> To be completed for the sectors that are impacted in your local authority only.</t>
    </r>
  </si>
  <si>
    <t>Other [please specify]</t>
  </si>
  <si>
    <t>Process-based indicators</t>
  </si>
  <si>
    <r>
      <rPr>
        <sz val="11"/>
        <color indexed="55"/>
        <rFont val="Webdings"/>
        <family val="1"/>
        <charset val="2"/>
      </rPr>
      <t>i</t>
    </r>
    <r>
      <rPr>
        <sz val="10"/>
        <color indexed="55"/>
        <rFont val="Arial"/>
        <family val="2"/>
      </rPr>
      <t xml:space="preserve"> Below is a list of indicator examples (non-exhaustive) ; please select any indicators that your local authority is using to measure progress and complete the list with your own indicators - </t>
    </r>
    <r>
      <rPr>
        <u/>
        <sz val="10"/>
        <color indexed="55"/>
        <rFont val="Arial"/>
        <family val="2"/>
      </rPr>
      <t>simply add/hide the rows according to your needs</t>
    </r>
    <r>
      <rPr>
        <sz val="10"/>
        <color indexed="55"/>
        <rFont val="Arial"/>
        <family val="2"/>
      </rPr>
      <t>. Note that the indicators are classified according to the different sectors and categories you can found in the previous tabs of this present template.</t>
    </r>
  </si>
  <si>
    <r>
      <rPr>
        <sz val="11"/>
        <color indexed="55"/>
        <rFont val="Webdings"/>
        <family val="1"/>
        <charset val="2"/>
      </rPr>
      <t>i</t>
    </r>
    <r>
      <rPr>
        <sz val="10"/>
        <color indexed="55"/>
        <rFont val="Arial"/>
        <family val="2"/>
      </rPr>
      <t xml:space="preserve"> This annex serves as a </t>
    </r>
    <r>
      <rPr>
        <u/>
        <sz val="10"/>
        <color indexed="55"/>
        <rFont val="Arial"/>
        <family val="2"/>
      </rPr>
      <t>source of inspiration only</t>
    </r>
    <r>
      <rPr>
        <sz val="10"/>
        <color indexed="55"/>
        <rFont val="Arial"/>
        <family val="2"/>
      </rPr>
      <t>. None of these indicators are compulsory, but rather illustrative examples. Only process-based indicators (A-B-C-D  scaling system proposed in the "Adaptation Scoreboard") are compulsory.</t>
    </r>
  </si>
  <si>
    <r>
      <rPr>
        <b/>
        <sz val="14"/>
        <color indexed="9"/>
        <rFont val="Wingdings"/>
        <charset val="2"/>
      </rPr>
      <t>Ü</t>
    </r>
    <r>
      <rPr>
        <b/>
        <sz val="12"/>
        <color indexed="9"/>
        <rFont val="Arial"/>
        <family val="2"/>
      </rPr>
      <t xml:space="preserve"> ACTIONS</t>
    </r>
  </si>
  <si>
    <r>
      <rPr>
        <b/>
        <sz val="14"/>
        <color indexed="9"/>
        <rFont val="Wingdings"/>
        <charset val="2"/>
      </rPr>
      <t>Ü</t>
    </r>
    <r>
      <rPr>
        <b/>
        <sz val="12"/>
        <color indexed="9"/>
        <rFont val="Arial"/>
        <family val="2"/>
      </rPr>
      <t xml:space="preserve"> RISKS &amp; VULNERABILITIES</t>
    </r>
  </si>
  <si>
    <t>Risk &amp; Impact Rating Matrix (generated by Excel)</t>
  </si>
  <si>
    <r>
      <rPr>
        <sz val="12"/>
        <color indexed="23"/>
        <rFont val="Webdings"/>
        <family val="1"/>
        <charset val="2"/>
      </rPr>
      <t></t>
    </r>
    <r>
      <rPr>
        <sz val="8"/>
        <color indexed="23"/>
        <rFont val="Arial"/>
        <family val="2"/>
      </rPr>
      <t xml:space="preserve"> Send your Local Adaptation Action Plan and other planning documents (if any) to </t>
    </r>
    <r>
      <rPr>
        <u/>
        <sz val="8"/>
        <color indexed="23"/>
        <rFont val="Arial"/>
        <family val="2"/>
      </rPr>
      <t>helpdesk@mayors-adapt.eu</t>
    </r>
    <r>
      <rPr>
        <sz val="8"/>
        <color indexed="23"/>
        <rFont val="Arial"/>
        <family val="2"/>
      </rPr>
      <t>.</t>
    </r>
  </si>
  <si>
    <r>
      <rPr>
        <b/>
        <u val="double"/>
        <sz val="10"/>
        <color indexed="9"/>
        <rFont val="Arial"/>
        <family val="2"/>
      </rPr>
      <t>Date of Adoption</t>
    </r>
    <r>
      <rPr>
        <sz val="10"/>
        <color indexed="9"/>
        <rFont val="Arial"/>
        <family val="2"/>
      </rPr>
      <t xml:space="preserve"> (if any)</t>
    </r>
  </si>
  <si>
    <r>
      <rPr>
        <sz val="12"/>
        <color indexed="23"/>
        <rFont val="Webdings"/>
        <family val="1"/>
        <charset val="2"/>
      </rPr>
      <t>i</t>
    </r>
    <r>
      <rPr>
        <sz val="8"/>
        <color indexed="23"/>
        <rFont val="Arial"/>
        <family val="2"/>
      </rPr>
      <t xml:space="preserve"> List your adaptation actions in the table below. Actions can be comprehensive or representative, taken from one or more of the documents cited by the local authority in the section above.</t>
    </r>
  </si>
  <si>
    <r>
      <rPr>
        <sz val="11"/>
        <color indexed="23"/>
        <rFont val="Webdings"/>
        <family val="1"/>
        <charset val="2"/>
      </rPr>
      <t>i</t>
    </r>
    <r>
      <rPr>
        <sz val="11"/>
        <color indexed="23"/>
        <rFont val="Arial"/>
        <family val="2"/>
      </rPr>
      <t xml:space="preserve"> </t>
    </r>
    <r>
      <rPr>
        <sz val="8"/>
        <color indexed="23"/>
        <rFont val="Arial"/>
        <family val="2"/>
      </rPr>
      <t>Add/hide as many rows as necessary.</t>
    </r>
  </si>
  <si>
    <t>Risk and/or vulne-
rability tackled</t>
  </si>
  <si>
    <t>Start</t>
  </si>
  <si>
    <t>End</t>
  </si>
  <si>
    <t>Investment</t>
  </si>
  <si>
    <t>Non-investment</t>
  </si>
  <si>
    <r>
      <t>Title</t>
    </r>
    <r>
      <rPr>
        <b/>
        <sz val="8"/>
        <color indexed="9"/>
        <rFont val="Arial"/>
        <family val="2"/>
      </rPr>
      <t xml:space="preserve">
</t>
    </r>
    <r>
      <rPr>
        <sz val="8"/>
        <color indexed="9"/>
        <rFont val="Arial"/>
        <family val="2"/>
      </rPr>
      <t>(max. 120 chars)</t>
    </r>
  </si>
  <si>
    <r>
      <t>Outcome(s) reached</t>
    </r>
    <r>
      <rPr>
        <sz val="8"/>
        <color indexed="9"/>
        <rFont val="Arial"/>
        <family val="2"/>
      </rPr>
      <t xml:space="preserve"> (min. 1)</t>
    </r>
  </si>
  <si>
    <t>Action Status</t>
  </si>
  <si>
    <t>Ongoing</t>
  </si>
  <si>
    <t>Completed</t>
  </si>
  <si>
    <t>Cancelled</t>
  </si>
  <si>
    <t>Not specified</t>
  </si>
  <si>
    <t>Total:</t>
  </si>
  <si>
    <t>Status of the (Reported) Adaptation Actions</t>
  </si>
  <si>
    <r>
      <rPr>
        <sz val="11"/>
        <color indexed="55"/>
        <rFont val="Webdings"/>
        <family val="1"/>
        <charset val="2"/>
      </rPr>
      <t>i</t>
    </r>
    <r>
      <rPr>
        <sz val="8"/>
        <color indexed="55"/>
        <rFont val="Arial"/>
        <family val="2"/>
      </rPr>
      <t xml:space="preserve"> The following tables and graphs are automatically generated according to the data you reported in the previous tabs.</t>
    </r>
  </si>
  <si>
    <r>
      <t xml:space="preserve">Costs </t>
    </r>
    <r>
      <rPr>
        <sz val="10"/>
        <color indexed="9"/>
        <rFont val="Arial"/>
        <family val="2"/>
      </rPr>
      <t>(€)</t>
    </r>
  </si>
  <si>
    <t>9)</t>
  </si>
  <si>
    <t>(Estimated) budget (in €)</t>
  </si>
  <si>
    <t>Goal</t>
  </si>
  <si>
    <t>Unit (% or other)</t>
  </si>
  <si>
    <t>Target Year</t>
  </si>
  <si>
    <t>Base Year</t>
  </si>
  <si>
    <t>Progress towards target</t>
  </si>
  <si>
    <t>Specify</t>
  </si>
  <si>
    <r>
      <rPr>
        <sz val="10"/>
        <color indexed="23"/>
        <rFont val="Webdings"/>
        <family val="1"/>
        <charset val="2"/>
      </rPr>
      <t>i</t>
    </r>
    <r>
      <rPr>
        <sz val="10"/>
        <color indexed="23"/>
        <rFont val="Arial"/>
        <family val="2"/>
      </rPr>
      <t xml:space="preserve"> </t>
    </r>
    <r>
      <rPr>
        <sz val="8"/>
        <color indexed="23"/>
        <rFont val="Arial"/>
        <family val="2"/>
      </rPr>
      <t>Please complete the following self-assessment checklist, using the A-B-C-D scaling system (presented below) in column F (compulsory). Identify your next steps/areas of possible improvements through comments entered in column I (optional). The average status for every step is then visualised through the (automatically computed) spider graph below a well as in the "Synthesis Report" tab.</t>
    </r>
  </si>
  <si>
    <r>
      <rPr>
        <sz val="11"/>
        <color indexed="55"/>
        <rFont val="Webdings"/>
        <family val="1"/>
        <charset val="2"/>
      </rPr>
      <t></t>
    </r>
    <r>
      <rPr>
        <sz val="8"/>
        <color indexed="55"/>
        <rFont val="Arial"/>
        <family val="2"/>
      </rPr>
      <t xml:space="preserve"> Click here to send your Risk &amp; Vulnerability Assessment(s) to </t>
    </r>
    <r>
      <rPr>
        <u/>
        <sz val="8"/>
        <color indexed="55"/>
        <rFont val="Arial"/>
        <family val="2"/>
      </rPr>
      <t>helpdesk@mayors-adapt.eu</t>
    </r>
    <r>
      <rPr>
        <sz val="8"/>
        <color indexed="55"/>
        <rFont val="Arial"/>
        <family val="2"/>
      </rPr>
      <t xml:space="preserve"> - it(they) will be made available under your signatory profile on the Covenant of Mayors website.</t>
    </r>
  </si>
  <si>
    <t>Number of days/nights with extreme precipitation (compared to ref. annual/seasonal precipitation at day/night times for each season)</t>
  </si>
  <si>
    <t>Extreme Heat</t>
  </si>
  <si>
    <t>Extreme Cold</t>
  </si>
  <si>
    <t>Continuous communication process in place
(for the engagement of the different target audiences)</t>
  </si>
  <si>
    <t>Adaptation commitments defined/integrated into the local climate policy</t>
  </si>
  <si>
    <t>Nber of actions</t>
  </si>
  <si>
    <t>Strategy in case of extreme weather events</t>
  </si>
  <si>
    <t>The present template constitutes the monitoring and reporting (M&amp;R) framework of the Mayors Adapt initiative,
now integrated into the "Covenant of Mayors for Climate and Energy".
It has been developed by the Mayors Adapt Office in collaboration with a group of practitioners from local and 
regional authorities. It assists signatories in presenting and structuring their adaptation strategy and action plan 
as well as tracking their implementation progress.</t>
  </si>
  <si>
    <t>Coordination and organisational structure(s) created/assigned</t>
  </si>
  <si>
    <t>Risks and Vulnerabilities</t>
  </si>
  <si>
    <t>Buildings</t>
  </si>
  <si>
    <t>Transport</t>
  </si>
  <si>
    <t>Energy</t>
  </si>
  <si>
    <t>Water</t>
  </si>
  <si>
    <t>Waste</t>
  </si>
  <si>
    <t>Health</t>
  </si>
  <si>
    <t>Civil Protection &amp; Emergency</t>
  </si>
  <si>
    <t>Tourism</t>
  </si>
  <si>
    <t>Refers to any (municipal/residential/tertiary, public/private) structure or groups of structures, surrounding spaces, permanently constructed or erected on its site.</t>
  </si>
  <si>
    <t>Includes road, rail, air and water transport networks and related infrastructure (e.g. roads, bridges, hubs, tunnels, ports and airports). It comprises an extensive range of both public and private assets and services and excludes all related vessels, vehicles (and related parts and processes).</t>
  </si>
  <si>
    <t>Refers to the energy supply service and related infrastructure (generation, transmission &amp; distribution networks, all energy types). It includes coal, crude oil, natural gas liquids, refinery feedstocks, additives, petroleum products, gases, combustible renewables and waste, electricity and heat.</t>
  </si>
  <si>
    <t>Refers to the water supply service and related infrastructure. It also covers water use (e.g. by households, industry, energy production, agriculture, etc.) and (waste-, rain-) water management system, that includes sewers, drainage and treatment systems (i.e. the process to render waste water fit to meet environmental standards or other quality norms, as well as to cope with excess rain or storm water).</t>
  </si>
  <si>
    <t>Includes activities related to the management (including collection, treatment and disposal) of various forms of waste, such as solid or non-solid industrial or household waste, as well as contaminated sites.</t>
  </si>
  <si>
    <t>Process undertaken by public authorities to identify, evaluate and decide on different options for the use of land, including consideration of long term economic, social and environmental objectives and the implications for different communities and interest groups, and the subsequent formulation and promulgation of plans or regulations that describe the permitted or acceptable uses.</t>
  </si>
  <si>
    <t>Includes land classified / designated for agriculture &amp; forestry use, as well as organisations and industries linked to creation and production within and surrounding the boundaries of the municipality. It includes animal husbandry, aquaculture, agroforestry, beekeeping, horticulture and other agriculture &amp; forestry management and services in the area.</t>
  </si>
  <si>
    <t>Environment refers to green and blue landscapes, air quality, including urban hinterland; 
Biodiversity refers to the variety of life in a specific region, measurable as the variety within species, between species, and the variety of ecosystems.</t>
  </si>
  <si>
    <t>Refers to the geographical distribution of dominance of pathologies (allergies, cancers, respiratory and heart diseases, etc.), information indicating the effect on health (biomarkers, decline of fertility, epidemics) or well-being of humans (fatigue, stress, post-traumatic stress disorder, death etc.) linked directly (air pollution, heat waves, droughts, severe flood events, ground level ozone, noise, etc.) or indirectly (food / water quality and availability, genetically modified organisms, etc.) to the quality of the environment. It also includes the health care service and related infrastructure (e.g. hospitals).</t>
  </si>
  <si>
    <t>Refers to the operation of the civil protection and emergency services  by or on behalf of public authorities (e.g. civil protection authorities, police, fire-fighters, ambulance, paramedic and emergency medicine services) and includes local disaster risk reduction and management (i.e. capacity building, coordination, equipment, emergency planning etc.).</t>
  </si>
  <si>
    <t>Refers to the activities of persons travelling to and staying in places outside their usual environment for not more than one consecutive year for leisure, business and other purposes not related to the exercise of an activity remunerated from within the place visited.</t>
  </si>
  <si>
    <t>OECD glossary of statistic terms</t>
  </si>
  <si>
    <t>EUROSTAT reference and management of nomenclatures</t>
  </si>
  <si>
    <r>
      <t xml:space="preserve">→ Signatories can adjust/update/complete the data reported in the present template
according to the new information as it becomes available.
→ Where circumstances outside the local authority’ control delay the completion
and submission of the M&amp;R Template (and associated documents)
within the established reporting timeframe (see below),
a 6-month extension may be granted to Signatories.
Contact: </t>
    </r>
    <r>
      <rPr>
        <u/>
        <sz val="10"/>
        <rFont val="Arial"/>
        <family val="2"/>
      </rPr>
      <t>helpdesk@mayors-adapt.eu</t>
    </r>
    <r>
      <rPr>
        <sz val="10"/>
        <rFont val="Arial"/>
        <family val="2"/>
      </rPr>
      <t>.</t>
    </r>
  </si>
  <si>
    <r>
      <rPr>
        <b/>
        <sz val="8"/>
        <color indexed="8"/>
        <rFont val="Arial"/>
        <family val="2"/>
      </rPr>
      <t xml:space="preserve">Developed by: </t>
    </r>
    <r>
      <rPr>
        <sz val="8"/>
        <color indexed="8"/>
        <rFont val="Arial"/>
        <family val="2"/>
      </rPr>
      <t xml:space="preserve">Mayors Adapt Office | </t>
    </r>
    <r>
      <rPr>
        <b/>
        <sz val="8"/>
        <color indexed="8"/>
        <rFont val="Arial"/>
        <family val="2"/>
      </rPr>
      <t xml:space="preserve">Last Update: </t>
    </r>
    <r>
      <rPr>
        <sz val="8"/>
        <color indexed="8"/>
        <rFont val="Arial"/>
        <family val="2"/>
      </rPr>
      <t>June 2016</t>
    </r>
  </si>
  <si>
    <t>Transport, Energy, Water, Waste, ICT</t>
  </si>
  <si>
    <t>Transport, Energy, Water, Waste, Civil Protection &amp; Emergency</t>
  </si>
  <si>
    <t>% of (public/residential/tertiary) buildings retrofitted for adaptive resilience</t>
  </si>
  <si>
    <t>% of transport/energy/water/waste/ICT infrastructure retrofitted for adaptive resilience</t>
  </si>
  <si>
    <t>Number or % of (public/residential/tertiary) buildings damaged by extreme weather conditions/events</t>
  </si>
  <si>
    <t>Number or % of transport/energy/water/waste/ICT infrastructure damaged by extreme weather conditions/events</t>
  </si>
  <si>
    <t>Number of days/nights</t>
  </si>
  <si>
    <t>Number of inhab.</t>
  </si>
  <si>
    <t xml:space="preserve">Number of days with public service interruptions (e.g. energy/water supply, health/civil protection/emergency services, waste) </t>
  </si>
  <si>
    <t>Number of deaths related to extreme weather event(s) (e.g. heat or cold waves)</t>
  </si>
  <si>
    <t>Number of water quality warnings issued</t>
  </si>
  <si>
    <t>Number of air quality warnings issued</t>
  </si>
  <si>
    <t>Number of awareness-raising events targeting citizens and local stakeholders</t>
  </si>
  <si>
    <t>Number of training sessions targeting staff</t>
  </si>
  <si>
    <t>Number of direct beneficiaries involved in adaptation process milestone decision making through community participatory activities</t>
  </si>
  <si>
    <t xml:space="preserve">Average length (in hours) of the public service interruptions (e.g. energy/water supply, public transport traffic, health/civil protection/emergency services) </t>
  </si>
  <si>
    <t>Number of people injured/evacuated/relocated due to extreme weather event(s) (e.g. heat or cold waves)</t>
  </si>
  <si>
    <t>Average response time (in min.) for police/fire-fighters/emergency services in case of extreme weather events</t>
  </si>
  <si>
    <t>% of native (animal/plant) species affected by diseases related to extreme weather conditions/events</t>
  </si>
  <si>
    <t>Timeframe (without "not known")</t>
  </si>
  <si>
    <r>
      <t xml:space="preserve">Monitoring process </t>
    </r>
    <r>
      <rPr>
        <sz val="8"/>
        <rFont val="Arial"/>
        <family val="2"/>
      </rPr>
      <t>(* this field is only required to be completed 4 years after the formal signing of the commitment)</t>
    </r>
  </si>
  <si>
    <r>
      <t>Short description</t>
    </r>
    <r>
      <rPr>
        <b/>
        <sz val="8"/>
        <color indexed="9"/>
        <rFont val="Arial"/>
        <family val="2"/>
      </rPr>
      <t xml:space="preserve">
</t>
    </r>
    <r>
      <rPr>
        <sz val="8"/>
        <color indexed="9"/>
        <rFont val="Arial"/>
        <family val="2"/>
      </rPr>
      <t>(max. 300 chars)</t>
    </r>
  </si>
  <si>
    <t>Any other sectors (e.g. Information and Communication Technologies (ICT), Industry, Financial)</t>
  </si>
  <si>
    <t>Extreme Precipitation</t>
  </si>
  <si>
    <t>Landslides</t>
  </si>
  <si>
    <t>Forest Fires</t>
  </si>
  <si>
    <t>Sea Level Rise</t>
  </si>
  <si>
    <t>España</t>
  </si>
  <si>
    <t>Valencia</t>
  </si>
  <si>
    <t>Joan Ribó i Canut</t>
  </si>
  <si>
    <t>Mayor</t>
  </si>
  <si>
    <t>Service Manager - Renewable energy &amp; Climate Change</t>
  </si>
  <si>
    <t>Josep Santacatalina</t>
  </si>
  <si>
    <t>10/02/2009</t>
  </si>
  <si>
    <t>INE</t>
  </si>
  <si>
    <t>http://www.valencia.es</t>
  </si>
  <si>
    <t>Valencia is a resilient city to climate impacts converting the climate change in an opportunity to develop a sustainable economy based on the innovation, conservation of the natural environment, participation and citizen solidarity, and supported by the governance of a public administration well coordinated and managed.</t>
  </si>
  <si>
    <t>Análisis de vulnerabilidad al cambio climático del municipio de Valencia</t>
  </si>
  <si>
    <t>Factor CO2</t>
  </si>
  <si>
    <t>Coast zones</t>
  </si>
  <si>
    <t>Plan de Adaptación al Cambio Climático de Valencia 2050</t>
  </si>
  <si>
    <t>Creación de sombras con instalaciones fotovoltaicas.</t>
  </si>
  <si>
    <t>Promover el autoconsumo en edificios públicos.</t>
  </si>
  <si>
    <t>Promover el autoconsumo en edificios privados.</t>
  </si>
  <si>
    <t>Urbanismo</t>
  </si>
  <si>
    <t>Contratación y Servicios Centrales Técnicos</t>
  </si>
  <si>
    <t>Contratación</t>
  </si>
  <si>
    <t>Contratación e Innovación</t>
  </si>
  <si>
    <t>Alumbrado (Servicios Centrales Técnicos)</t>
  </si>
  <si>
    <t>Servicios Centrales Técnicos</t>
  </si>
  <si>
    <t>Servicio de Vivienda</t>
  </si>
  <si>
    <t>Servicios Sociales y Contatación</t>
  </si>
  <si>
    <t>Salud, bienestar social</t>
  </si>
  <si>
    <t>Fundación Deportiva Municipal. Sanidad</t>
  </si>
  <si>
    <t>Generalitat</t>
  </si>
  <si>
    <t>Ayuntamiento</t>
  </si>
  <si>
    <t>Servici de pobles, contratación y compras</t>
  </si>
  <si>
    <t>Servicio de Comercio y Abastecimiento</t>
  </si>
  <si>
    <t>Servicio de Promoción Económica, Internacionalización y Turismo. Servici de pobles</t>
  </si>
  <si>
    <t>Servici de pobles</t>
  </si>
  <si>
    <t>Contratación y compras</t>
  </si>
  <si>
    <t>Servicio de Promoción Económica, Internacionalización y Turismo</t>
  </si>
  <si>
    <t>Delegación de agricultura, huerta y pedanías</t>
  </si>
  <si>
    <t>Difusión de la guía verde turística del Ayuntamiento.</t>
  </si>
  <si>
    <t>Servicio de la Albufera</t>
  </si>
  <si>
    <t>Innovación</t>
  </si>
  <si>
    <t>Ciclo integral del agua</t>
  </si>
  <si>
    <t>Policia local</t>
  </si>
  <si>
    <t>Servicio de movilidad y Cambio Climático</t>
  </si>
  <si>
    <t>Protección Civil</t>
  </si>
  <si>
    <t>-</t>
  </si>
  <si>
    <t>Programación Urbanística</t>
  </si>
  <si>
    <t>Servicio de Cambio Climático</t>
  </si>
  <si>
    <t>Recuperar el sistema de acequias y azarbes de la huerta.</t>
  </si>
  <si>
    <t>Confederación Hidrográfica</t>
  </si>
  <si>
    <t>Ciclo integral del agua y jardines</t>
  </si>
  <si>
    <t>Jardines</t>
  </si>
  <si>
    <t>Incremento del tamaño y permeabilización de los alcorques.</t>
  </si>
  <si>
    <t>Huerta y pedanías</t>
  </si>
  <si>
    <t>Modificación de ordenanzas, jardines y contratación</t>
  </si>
  <si>
    <t>Acometer labores de conservación de la línea de dunas.</t>
  </si>
  <si>
    <t>Junta de desagüe</t>
  </si>
  <si>
    <t>Albufera</t>
  </si>
  <si>
    <t>Jardines y Urbanismo</t>
  </si>
  <si>
    <t>EERR y Cambio Climático</t>
  </si>
  <si>
    <t>Residuos sólidos</t>
  </si>
  <si>
    <t>Residuos sólidos y Cambio Climático</t>
  </si>
  <si>
    <t>Refuerzo e incentivación de las verificaciones de normativa energética y del informe técnico de edificación, superando la obligatoriedad.</t>
  </si>
  <si>
    <t>Inclusión criterios de sistemas pasivos y de bioclimatización en las ordenanzas municipales y enfocar la rehabilitación y la obra nueva hacia los edificios de consumo casi nulo.</t>
  </si>
  <si>
    <t>Estudio de generación de energía sostenible en espacios inhábiles.</t>
  </si>
  <si>
    <t>Exigencia de criterios de eficiencia energética en contratación pública y control a las subcontratas a través de una ordenanza.</t>
  </si>
  <si>
    <t>Incrementar el uso de energías renovables mediante la ordenación y favorecimiento de las instalaciones de generación compartida en comunidades de propietarios, polígonos industriales, etc.</t>
  </si>
  <si>
    <t>Gestión del uso de la energía y control de los precios de abastecimiento.</t>
  </si>
  <si>
    <t>Implantación de medidas de rehabilitación en el parque de viviendas gestionadas por el Ayuntamiento como ejemplo de buenas prácticas para influenciar al sector privado.</t>
  </si>
  <si>
    <t>Movilización y acompañamiento de los servicios sociales en la detección del inacceso a la energía y financiación en consonancia con los resultados del estudio de pobreza energética desarrollado.</t>
  </si>
  <si>
    <t>Desarrollo de una ordenanza municipal que obligue al control periódico de plagas y vectores en la vivienda y zonas residenciales con piscina y jardines, con la contratación de una empresa especializada para ello.</t>
  </si>
  <si>
    <t>Exigir a las subcontratas formación para el control mosquito tigre mediante la generación de protocolos de actuación dentro de los criterios de selección.</t>
  </si>
  <si>
    <t>Elaboración de un estudio de correlaciones entre los episodios meteorológicos y la proliferación de plagas con el fin de disponer de un instrumento de monitoreo y previsión de corto y medio plazo en correlación con las proyecciones meteorológicas y climatológicas.</t>
  </si>
  <si>
    <t>Crear controles de posibles plagas futuras como la asociada a la quistosomiasis ya que los vectores existen actualmente.</t>
  </si>
  <si>
    <t>Implantación de medidas de lucha contra proliferación larval del mosquito tigre.</t>
  </si>
  <si>
    <t>Fomento del biocontrol de plagas de mosquitos en piscinas, recintos de deporte, jardines, etc., a través de murciélagos, peces que se alimentan de las larvas, entre otros con controles para no alterar el ecosistema.</t>
  </si>
  <si>
    <t>Cubierta piscinas públicas descubiertas durante el invierno para evitar el desarrollo de larvas de mosquito tigre y colaboración a través de acciones informativas con las privadas.</t>
  </si>
  <si>
    <t>Sensibilización para que los contenedores de agua estén en buen estado y evitar la proliferación de vectores infecciosos y reducir la presencia de aljibes cuando éstos no sean necesarios.</t>
  </si>
  <si>
    <t>Desarrollo de protocolos de comunicación y coordinación entre la Concejalía de Salud que recibe la alerta de la Consejería de Salud y los distintos servicios del Ayuntamiento que tienen que poner en marcha los procedimientos en caso de ola de calor.</t>
  </si>
  <si>
    <t>Creación de nuevos centro de día para mayores dependientes o ampliación de horarios de apertura de los existentes durante todo el año.</t>
  </si>
  <si>
    <t>Desarrollo campañas olas de calor a personas sin hogar y personas mayores y a los grupos vulnerables en general incluyendo a los enfermos crónicos, embarazadas, niños. Como por ejemplo, el desarrollo de carteles para personas mayores y campañas de sensibilización en centros de mayores; campañas a través de busy, etc. o impartición charlas prevención contra olas de calor, etc.</t>
  </si>
  <si>
    <t>Integración de los riesgos del cambio climático (cáncer de piel, golpe de calor, etc.) en las actividades de prevención sanitaria para las personas mayores: formación y coordinación con los servicios sanitarios de la Consejería.</t>
  </si>
  <si>
    <t>Concienciación de la ciudadanía para la detección y comunicación al Ayuntamiento, así como para que adopten comportamientos que prevengan la proliferación del mosquito tigre en el ámbito privado. Desarrollo de materiales de divulgación y actuaciones específicas en distintos lugares.</t>
  </si>
  <si>
    <t>Desarrollo de charlas de sensibilización y concientización a los vecindarios y asociaciones de vecinos a la totalidad del municipio en relación a los riesgos ligados al cambio climático (riesgos climáticos, vectores infecciosos, enfermedades, etc.) a través de la movilización del tejido asociativo.</t>
  </si>
  <si>
    <t>Sensibilización y concienciación en beneficios de mejoras energéticas.</t>
  </si>
  <si>
    <t>Incentivar el debate participativo entorno a los retos futuros de disminución de recursos energéticos y alimentarios y la promoción de medidas resilientes como jardines y bosques de alimentos.</t>
  </si>
  <si>
    <t>Fomentar la implicación de la ciudadanía en la preservación de la huerta como estructura adaptativa frente al cambio climático.</t>
  </si>
  <si>
    <t>Fomento del consumo local de los productos de la huerta en colaboración con distribuidores locales para aumentar el dinamismo económico de la misma y de los canales cortos de comercialización de producto.</t>
  </si>
  <si>
    <t>Revisión de la normativa municipal (tanto de producción como de comercialización y consumo) para fomentar la introducción de criterios ambientales.</t>
  </si>
  <si>
    <t>Facilitar el desarrollo de agroturismos y otras actividades complementarias a la agricultura como fuente de ingreso complementario a la actividad agraria.</t>
  </si>
  <si>
    <t>Ampliación de zonas reservadas y protegidas para el uso agrario en el PGOU y revertir la calificación de suelo urbanizable a no urbanizable de determinados terrenos usados como agrícolas o abandonados.</t>
  </si>
  <si>
    <t>Desarrollo de talleres de sensibilización en las cooperativas, asociaciones de regantes, sindicatos agrícolas, agricultores autónomos, etc. sobre los efectos del cambio climático en los patrones de cultivo y la implementación de medidas de reacción como la modificación de las fechas de siembra y plantación; el uso de métodos de protección como el cultivo acolchado, etc.</t>
  </si>
  <si>
    <t>Fomentar y facilitar la recuperación/aprovechamiento con el fin de cerrar los ciclos de materiales y energía: ej. de la recuperación de paja para producir energía, caña para la construcción, etc.</t>
  </si>
  <si>
    <t>Incorporación en la planificación del desarrollo económico futuro del municipio la previsible evolución del sector primario.</t>
  </si>
  <si>
    <t>Creación de incentivos para la implantación de una gestión sostenible del agua en cultivos de regadío; bonificaciones fiscales a la reducción del consumo de agua o al uso de agua regenerada. Establecimiento de sistemas de medición y eficiencia en el riego que aporten información objetiva sobre los diferentes usos del agua en agricultura y su eficiencia a nivel global.</t>
  </si>
  <si>
    <t>Reconocimiento de la función de contención del territorio rural – espacios de huerta- su alto índice de permeabilidad y de recarga freática. Reconocimiento del papel de la huerta urbana como elemento mitigador del efecto de ola de calor. Monetización de los servicios ambientales ofrecidos por la huerta y valoración de la oportunidad de la creación de un pago. Revalorizar el trabajo del agricultor.</t>
  </si>
  <si>
    <t>Creación de itinerarios turísticos adicionales a los que se suelen proponer con el fin de favorecer el turismo mixto en distintos espacios incluyendo los que se desconocen (huerta, zonas urbanas, casco histórico, playa, museos, etc.) y evitar la concentración de turistas en espacios muy concretos.</t>
  </si>
  <si>
    <t>Mejora del transporte público para adecuarlo a las necesidades del turista y de la ciudadanía para adecuarlo a las necesidades mediante un incremento de la oferta y promoviendo la movilidad turística para disminuir la concentración de turistas en zonas concretas de la ciudad al mismo tiempo.</t>
  </si>
  <si>
    <t>Transmisión de los valores de la huerta y el entorno del parque de la Albufera como elemento de autenticidad. Desarrollo de una cultura ligada al territorio. Perfeccionamiento de la oferta actual y difusión para dar a conocer los itinerarios e iniciativas existentes.</t>
  </si>
  <si>
    <t>Análisis para la consideración de la implantación de una tasa turística que derivaría en medidas sostenibles a través de una tasa en los hoteles, por pernoctación.</t>
  </si>
  <si>
    <t>Desarrollo de estudios sobre materiales innovadores que permitan el incremento de la capacidad adaptativa en las obras civiles.</t>
  </si>
  <si>
    <t>Desarrollo estudios para la identificación de puntos de riesgo de inundación.</t>
  </si>
  <si>
    <t>Estudio recursos hídricos y su demanda bajo condiciones climáticas futuras y proyecciones en cuanto al incremento de la humedad correlacionado con el incremento de la temperatura del mar y análisis de consecuencias sobre los sectores.</t>
  </si>
  <si>
    <t>Investigación, experimentación y desarrollo de soluciones innovadoras para el control de vectores infecciosos, por ejemplo, pintado de los imbornales de la Ciudad con una pintura que causa la muerte del mosquito tigre.</t>
  </si>
  <si>
    <t>Lanzamiento de convocatorias de ideas desde el Ayuntamiento con el fin de movilizar a la sociedad local, identificar nuevos modelos de negocio innovadores, etc. relacionados con la adaptación al cambio climático.</t>
  </si>
  <si>
    <t>Fomento de barrios experimentales y proyectos piloto donde se prueben soluciones innovadoras (laboratorios de medidas) como los pavimentos fotocatalíticos, que reflejan el sol, parkings con materiales alternativos permeables o la peatonalización con creación de parking fuera del barrio, renovación de fachadas, entre otras. Y apoyo financiero a los mismos.</t>
  </si>
  <si>
    <t>Refuerzo del papel de los servicios de emergencia (policía, bomberos, protección civil, etc.) para la prevención de los efectos del cambio climático en la población: formación de los agentes, charlas de concienciación, etc.</t>
  </si>
  <si>
    <t>Comunicación vías de evacuación y alternativas de transporte ante eventos climáticos y comunicación a la ciudadanía.</t>
  </si>
  <si>
    <t>Integrar las proyecciones climáticas y previsiones meteorológicas zonificadas en las campañas de acción de la policía local (ej. campaña de frío, de vendavales y lluvias intensas, etc.) con el fin adaptar la temporalidad de la acción preventiva y reactiva en función de las circunstancias cambiantes y renovar periódicamente la cartografía de riesgos.</t>
  </si>
  <si>
    <t>Implantación de un sistema de alerta por lluvias intensas zonificado gracias al uso de instrumentos de predicción meteorológica geo localizada y monitorización.</t>
  </si>
  <si>
    <t>Mejora de gestión entre agentes relacionados con las emergencias para evitar duplicidades.</t>
  </si>
  <si>
    <t>Inclusión de los riesgos climáticos en los planes y protocolos de emergencias (Planes de contingencia de lluvias, etc.).</t>
  </si>
  <si>
    <t>Compatibilización de los proyectos de urbanización de espacios públicos o de Planes Directores de las zonas de huerta con el ciclo natural del agua.</t>
  </si>
  <si>
    <t>Transposición Plan de Acción Territorial de la Infraestructura Verde del Litoral (Pativel) en el PGOU y otras normativas municipales del PATIVEL, del PATRICOVA y de todas las planificaciones sectoriales sostenibles que contribuyen a incrementar la resiliencia del territorio ante el cambio climático.</t>
  </si>
  <si>
    <t>Añadir en el PGOU recomendaciones relativas a la urbanización de espacios públicos en el sentido de incluir criterios de mejora de la utilización de recursos naturales y minimizar consumos de combustibles fósiles.</t>
  </si>
  <si>
    <t>Inclusión de criterios relativos a la adaptación al cambio climático en el PGOU.</t>
  </si>
  <si>
    <t>Introducción del climate screening en la contratación pública y creación de una guía por parte del Ayuntamiento para ayudar a las organizaciones a cumplir con los criterios y definir qué cuestiones se tendrán en cuenta.</t>
  </si>
  <si>
    <t>Extensión de la red de baja para dar servicio a los huertos urbanos.</t>
  </si>
  <si>
    <t>Modificación de línea de tratamiento del agua para adaptación a consecuencias indirectas de sequías e incremento de temperatura de los cauces.</t>
  </si>
  <si>
    <t>Implantación de un sistema de sensores de detección y monitoreo de fugas en la red de distribución de agua para reducir la vida útil de las fugas y optimizar el mantenimiento.</t>
  </si>
  <si>
    <t>Microsectorización de la red de distribución de agua potable para optimizar la gestión.</t>
  </si>
  <si>
    <t>Evaluar la necesidad de aumento de capacidad de almacenamiento de agua a la cabecera de los ríos.</t>
  </si>
  <si>
    <t>Incremento del uso de agua regenerada para recargar los acuíferos.</t>
  </si>
  <si>
    <t>Sistemas de riego inteligente en jardines públicos y riegos más intensos pero espaciados.</t>
  </si>
  <si>
    <t>Sensibilización para el micro almacenaje de agua (aljibe) para regar pequeños jardines y uso de agua sanitaria teniendo en cuenta la proliferación del mosquito tigre.</t>
  </si>
  <si>
    <t>Almacenamiento y reutilización del agua de tanque de tormenta para el riego tras unos días de asentamiento.</t>
  </si>
  <si>
    <t>Recuperación y protección de la huerta periurbana existente.</t>
  </si>
  <si>
    <t>Implantación de redes separativas de drenaje sanitario y de evacuación de aguas de lluvia.</t>
  </si>
  <si>
    <t>Pensar y estudiar el uso de infraestructuras existentes para las descargas de sistemas de pluviales.</t>
  </si>
  <si>
    <t>Implantar sistemas urbanos de drenaje sostenible (SUDS): Incrementar la capacidad de infiltración en zona urbana, permeabilizar aparcamientos asegurando que éstos cumplen con su función como firme y que no ponen en riesgo la vida útil de los firmes adyacentes, etc.</t>
  </si>
  <si>
    <t>Sustitución de praderas verdes por especies vegetales autóctonas más adaptadas a la disponibilidad real de agua en los espacios verdes públicos para fomentar la conservación de la biodiversidad y el ahorro de agua. O, en su defecto, sustitución por gravas ornamentales para fomentar la permeabilización del suelo.</t>
  </si>
  <si>
    <t>Fomentar la protección y recuperación de variedades tradicionales (para jardines, huerto, agricultura, etc.).</t>
  </si>
  <si>
    <t>Regulación que implique mayor participación en la Junta de desagüe de la Albufera de Valencia y para el abordaje de la problemática de la gestión del agua de forma integral (ciclos de inundación y vaciado) en el parque natural ya que tiene un impacto muy grande sobre el ecosistema del mismo y de la franja marítima.</t>
  </si>
  <si>
    <t>Desarrollo de espacios públicos amigables: incremento de superficie vegetal, utilización de arbolado o elementos que generen sombra, etc.</t>
  </si>
  <si>
    <t>Fomento de soluciones de ecología urbana, por ejemplo, desarrollo de zanjas de ladera o siembras al contorno, barreras vegetativas, protección de desagües con vegetación, franjas de amortiguamiento o fajas de vegetación, cultivos cobertores, jardines de lluvia, tanques de almacenamiento para capturar la escorrentía superficial encima de los edificios, incremento o rediseño de jardines en zonas urbanas, etc.</t>
  </si>
  <si>
    <t>Desarrollo de un diagnóstico de riesgos climáticos asociados a la gestión de residuos.</t>
  </si>
  <si>
    <t>Desarrollo proyecto piloto para implementar en Valencia el 5º contenedor / compostaje comunitario.</t>
  </si>
  <si>
    <t>Aprovechamiento energético de la mayor parte de los residuos.</t>
  </si>
  <si>
    <t>Desarrollo de nuevos usos para la biomasa obtenida de la poda, por ejemplo a través de pellets.</t>
  </si>
  <si>
    <t>Crear o reforzar los mecanismos de coordinación / cooperación entre otras administraciones y el Ayuntamiento de Valencia de forma transversal a todos los sectores.</t>
  </si>
  <si>
    <t>Fomento de los huertos urbanos, unido a la promoción de una cultura ligada al territorio.</t>
  </si>
  <si>
    <t>Municipio de Valencia</t>
  </si>
  <si>
    <t>Se proyectan:
entre 5 y 6 días menos de heladas</t>
  </si>
  <si>
    <t>Disminución lluvias intensas y torrenciales 0,07 y 0,01 días/año</t>
  </si>
  <si>
    <t>Las lluvias torrenciales aumentarían el riesgo de inundaciones.</t>
  </si>
  <si>
    <t>Intrusión salinaen acuifero costero
Aumento de salinidad en la Albufera.</t>
  </si>
  <si>
    <t>Se proyecta un aumento &gt; 30 días sin lluvia a finales de siglo
Perdida proyectada en regímenes de lluvias moderadas &gt; 4 días/año (RCP8.5)</t>
  </si>
  <si>
    <t>54% de la superficie forestal</t>
  </si>
  <si>
    <t>Evolution of temperatures</t>
  </si>
  <si>
    <t>Evolution of rainfall</t>
  </si>
  <si>
    <t>Se proyecta:
Aumento de la Tª media y máx de 0,03º por año o de 3,1º por siglo.
Aumento de las temperaturas mínimas de 2 a 3º en verano y otoño</t>
  </si>
  <si>
    <t>Se proyecta:
Disminución anual de precipitación entre un -22,3 y un -35% (entre 103 y 162 mm)</t>
  </si>
  <si>
    <t>- 6.047,83 hab/km2(INE, 2009).
- La población valenciana mayor de 64 años representaban en 2014 el 17,6% de la población de la provincia de Valencia o aproximadamente 453.855 personas. De éstas, cerca del 27% están en situación de dependencia.
- Elevado grado de educación de la población más joven
- Organizaciones ecologistas
- Dotación de infraestructuras, especialmente las dedicadas a las situaciones de emergencia.
- nivel de urbanización de la ciudad de Valencia en 2007 el porcentaje de suelo urbano en el término municipal fue de más del 50%. Este mismo indicador a nivel del área metropolitana es de alrededor del 10%, demostrando un menor nivel de urbanización</t>
  </si>
  <si>
    <t>- Ubicación geográfica: se integra con espacios como la Huerta de Valencia, L'Albufera y las marjales
- Zona costera (Mar mediterraneo).
- Elementos geomorfológicos: playas, cordones dunares, acantilados y fondos de roca.
- Municipio perteneciente a la cuenca hidrográfica del Jucar.
- Modificaciones de masas de agua: cauces de la Rambladel Poyo y del Río Turia
- Disponibilidad y calidad de agua superficial.
- Hidrología subterránea.
- Áreas naturales emblemáticas: dunas, humedales, etc.
- Ecosistemas marinos.</t>
  </si>
  <si>
    <t>- Dotación de infraestructuras, especialmente las dedicadas a las situaciones de emergencia.
- Subida de las temperaturas, reducción de las precipitaciones y sequías.
- Aumento de patógenos, bacterias, eutrofización.
- La sobrepesca (de arrastre), contaminación y presencia de especies invasoras.</t>
  </si>
  <si>
    <t>- Exposición al sol, aislamiento, ventilación y/o climatización inadecuados.</t>
  </si>
  <si>
    <t>- Edificios al borde del mar.</t>
  </si>
  <si>
    <t>- Inundaciones en metrovalencia provocando retrasos y colapsos de circulación.
- Capacidad de desagüe  insuficiente  en calzadas.
- Inundación de túneles y aparcamientos subterráneos.</t>
  </si>
  <si>
    <t>- Cortes en el trasporte urbano urbano por inundación de vías públicas y  suburbano.</t>
  </si>
  <si>
    <t>- Envejecimiento prematuro de infraestructuras y señalizaciones por aumento de las temperaturas.</t>
  </si>
  <si>
    <t>- Aumento de temperaturas
- Olas de calor</t>
  </si>
  <si>
    <t>- Disminución de disponibilidad de agua para el consumo.
- Aumento del precio del agua.
- Sobreexplotación de acuíferos</t>
  </si>
  <si>
    <t>- Intrusión salina en acuífero costero
- Aumento de la salinidad en la Albufera.</t>
  </si>
  <si>
    <t>- Aumento de patógenos y bacterias.
- Aumento del coste del tratameinto del agua.
- Reducción de la calidad del agua dulce.</t>
  </si>
  <si>
    <t>- Olas de calor.
- Inundaciones.
- Sequias.</t>
  </si>
  <si>
    <t>- Incendios</t>
  </si>
  <si>
    <t>Presencia anormalmente elevada de nutrientes, aumento de la biomasa y disminución de la diversidad.</t>
  </si>
  <si>
    <t>- Reducción drástica de especies  de gran importancia ecológica.
- Entrada y establecimeinto de especies invasoras.
- Cambio de patrones migratorios y reproductivos de la fauna.</t>
  </si>
  <si>
    <t>- Aumento de la salinidad
- Colmatación(aumento de sedimento en el lecho del lago por la presión antrópica).</t>
  </si>
  <si>
    <t>Superficie quemada en las tres últimas décadas el 54 % de la superfie total de la provincia de Valencia</t>
  </si>
  <si>
    <t>- Aumento de la demanda de energía  de torres de refrigeración en edificios públicos por olas de calor</t>
  </si>
  <si>
    <t>- Estado de la calidad del aire y  umbrales de concentración de ozono
- Adelanto de la floración primaveral</t>
  </si>
  <si>
    <t>- Efecto isla de calor
- Estrés hídrico</t>
  </si>
  <si>
    <t>- Ampliación de la distribución espacial y temporal de vectores de infección (mosquitos)</t>
  </si>
  <si>
    <t>- Construcción de puertos que interrumpen la deriva litoral.
- Edificación e infraestructuras.
- Estructuras de defensa de costa</t>
  </si>
  <si>
    <t>- Aumento del nivel del mar</t>
  </si>
  <si>
    <t>Afección de ecosistemas marinos.
Las especies invasorass de macroalgas marinas avanzan 50 km cada década.</t>
  </si>
  <si>
    <t>Las praderas de posidonia han reducido su extensión entre un 13 y un 38 % en el último medio siglo</t>
  </si>
  <si>
    <t>Aumento del fitoplancton tóxico</t>
  </si>
  <si>
    <t>Se realiza un análisis de clima futuro del municipio de Valencia utilizando los datos climáticos actuales y futuros calibrados. Las proyecciones climáticas reflejan el escenario más optimista o de menor concentración de GEI (RCP4,5) y el más pesimista o de mayor concentración de GEI (RCP8,5).</t>
  </si>
  <si>
    <t>Se proyectan:
- entre 69 y 81 días más de noches tropicales
- entre 23 y 51 días más de días cálidos en verano</t>
  </si>
  <si>
    <t>- Densidad de población (tercer municipio de España)
- Grupos de población sensibles.
- % de zonas no accesibles para los servicios de respuesta a emergencias/bomberos.
- Turismo y agricultura.
- Zonas de protección de especies acuáticas economicamente significativas.
- Edificación de urbanizaciones e infraestructuras.
- Dotación de una red de infraestructuras: aeropuerto, puerto, autopistas y red ferroviaria.
- Nivel de urbanización e infraestructura verde.</t>
  </si>
  <si>
    <t>CMIP5
UKCIP
IPCC,2007
PNUD, 2005</t>
  </si>
  <si>
    <t xml:space="preserve">
Increase in energy consumption</t>
  </si>
  <si>
    <t xml:space="preserve">
Floods for waterproofing</t>
  </si>
  <si>
    <t>Interruption of communications</t>
  </si>
  <si>
    <t>Increased costs</t>
  </si>
  <si>
    <t xml:space="preserve">
Increase in energy consumption in air conditioning and refrigeration</t>
  </si>
  <si>
    <t>Water shortages and droughts</t>
  </si>
  <si>
    <t xml:space="preserve">
Increase water temperature</t>
  </si>
  <si>
    <t>Degradation of crop yields</t>
  </si>
  <si>
    <t>Forest health</t>
  </si>
  <si>
    <t>Eutrophication</t>
  </si>
  <si>
    <t>Poor benthic and plant life</t>
  </si>
  <si>
    <t>Degradation of the ecosystem</t>
  </si>
  <si>
    <t xml:space="preserve">
Fires</t>
  </si>
  <si>
    <t>Proliferation of legionella</t>
  </si>
  <si>
    <t>Increased seasonality and severity of allergic diseases</t>
  </si>
  <si>
    <t>Increased effects related to heat stress</t>
  </si>
  <si>
    <t>Risk of infections: malaria, leismaniosis, Dengue virus</t>
  </si>
  <si>
    <t>Erosion</t>
  </si>
  <si>
    <t>Overfishing (trawling) and presence of invasive species</t>
  </si>
  <si>
    <t>Rapid coastal development, eutrophication and multiple pressures</t>
  </si>
  <si>
    <t>Red tides on the beaches of Valencia</t>
  </si>
  <si>
    <t>10/10/2014</t>
  </si>
  <si>
    <t>canviclimatic@valencia.es</t>
  </si>
  <si>
    <t>alcaldia@valencia.es</t>
  </si>
</sst>
</file>

<file path=xl/styles.xml><?xml version="1.0" encoding="utf-8"?>
<styleSheet xmlns="http://schemas.openxmlformats.org/spreadsheetml/2006/main">
  <fonts count="166">
    <font>
      <sz val="11"/>
      <color theme="1"/>
      <name val="Arial"/>
      <family val="2"/>
      <scheme val="minor"/>
    </font>
    <font>
      <b/>
      <sz val="11"/>
      <name val="Tahoma"/>
      <family val="2"/>
    </font>
    <font>
      <sz val="10"/>
      <color indexed="22"/>
      <name val="Tahoma"/>
      <family val="2"/>
    </font>
    <font>
      <b/>
      <sz val="11"/>
      <color indexed="17"/>
      <name val="Tahoma"/>
      <family val="2"/>
    </font>
    <font>
      <b/>
      <sz val="10"/>
      <color indexed="9"/>
      <name val="Tahoma"/>
      <family val="2"/>
    </font>
    <font>
      <b/>
      <sz val="10"/>
      <name val="Arial"/>
      <family val="2"/>
    </font>
    <font>
      <sz val="11"/>
      <name val="Arial"/>
      <family val="2"/>
    </font>
    <font>
      <sz val="10"/>
      <name val="Arial"/>
      <family val="2"/>
    </font>
    <font>
      <sz val="10"/>
      <color indexed="55"/>
      <name val="Arial"/>
      <family val="2"/>
    </font>
    <font>
      <b/>
      <sz val="11"/>
      <name val="Arial"/>
      <family val="2"/>
    </font>
    <font>
      <b/>
      <sz val="10"/>
      <name val="Arial"/>
      <family val="2"/>
    </font>
    <font>
      <sz val="8"/>
      <name val="Arial"/>
      <family val="2"/>
    </font>
    <font>
      <u val="double"/>
      <sz val="11"/>
      <name val="Arial"/>
      <family val="2"/>
    </font>
    <font>
      <sz val="8"/>
      <color indexed="23"/>
      <name val="Arial"/>
      <family val="2"/>
    </font>
    <font>
      <b/>
      <sz val="8"/>
      <name val="Arial"/>
      <family val="2"/>
    </font>
    <font>
      <sz val="8"/>
      <color indexed="55"/>
      <name val="Arial"/>
      <family val="2"/>
    </font>
    <font>
      <u/>
      <sz val="10"/>
      <color indexed="55"/>
      <name val="Arial"/>
      <family val="2"/>
    </font>
    <font>
      <b/>
      <sz val="11"/>
      <color indexed="9"/>
      <name val="Arial"/>
      <family val="2"/>
    </font>
    <font>
      <b/>
      <u val="double"/>
      <sz val="10"/>
      <name val="Arial"/>
      <family val="2"/>
    </font>
    <font>
      <b/>
      <sz val="11"/>
      <color indexed="57"/>
      <name val="Arial"/>
      <family val="2"/>
    </font>
    <font>
      <b/>
      <u val="double"/>
      <sz val="10"/>
      <color indexed="9"/>
      <name val="Arial"/>
      <family val="2"/>
    </font>
    <font>
      <u val="double"/>
      <sz val="10"/>
      <color indexed="8"/>
      <name val="Arial"/>
      <family val="2"/>
    </font>
    <font>
      <sz val="10"/>
      <color indexed="8"/>
      <name val="Arial"/>
      <family val="2"/>
    </font>
    <font>
      <b/>
      <u/>
      <sz val="11"/>
      <color indexed="55"/>
      <name val="Arial"/>
      <family val="2"/>
    </font>
    <font>
      <vertAlign val="superscript"/>
      <sz val="10"/>
      <name val="Arial"/>
      <family val="2"/>
    </font>
    <font>
      <i/>
      <sz val="9"/>
      <name val="Arial"/>
      <family val="2"/>
    </font>
    <font>
      <b/>
      <u val="double"/>
      <sz val="11"/>
      <color indexed="9"/>
      <name val="Arial"/>
      <family val="2"/>
    </font>
    <font>
      <u val="double"/>
      <sz val="11"/>
      <color indexed="9"/>
      <name val="Arial"/>
      <family val="2"/>
    </font>
    <font>
      <vertAlign val="superscript"/>
      <sz val="8"/>
      <name val="Arial"/>
      <family val="2"/>
    </font>
    <font>
      <b/>
      <sz val="10"/>
      <color indexed="9"/>
      <name val="Arial"/>
      <family val="2"/>
    </font>
    <font>
      <b/>
      <sz val="12"/>
      <color indexed="9"/>
      <name val="Arial"/>
      <family val="2"/>
    </font>
    <font>
      <b/>
      <sz val="11"/>
      <color indexed="21"/>
      <name val="Tahoma"/>
      <family val="2"/>
    </font>
    <font>
      <b/>
      <sz val="14"/>
      <color indexed="9"/>
      <name val="Wingdings"/>
      <charset val="2"/>
    </font>
    <font>
      <sz val="11"/>
      <color indexed="9"/>
      <name val="Arial"/>
      <family val="2"/>
    </font>
    <font>
      <b/>
      <sz val="16"/>
      <color indexed="55"/>
      <name val="Arial"/>
      <family val="2"/>
    </font>
    <font>
      <b/>
      <sz val="16"/>
      <color indexed="55"/>
      <name val="Wingdings"/>
      <charset val="2"/>
    </font>
    <font>
      <b/>
      <sz val="16"/>
      <color indexed="55"/>
      <name val="Wingdings"/>
      <charset val="2"/>
    </font>
    <font>
      <sz val="10"/>
      <color indexed="23"/>
      <name val="Tahoma"/>
      <family val="2"/>
    </font>
    <font>
      <sz val="11"/>
      <color indexed="23"/>
      <name val="Webdings"/>
      <family val="1"/>
      <charset val="2"/>
    </font>
    <font>
      <sz val="10"/>
      <color indexed="23"/>
      <name val="Arial"/>
      <family val="2"/>
    </font>
    <font>
      <sz val="10"/>
      <color indexed="23"/>
      <name val="Webdings"/>
      <family val="1"/>
      <charset val="2"/>
    </font>
    <font>
      <sz val="8"/>
      <color indexed="23"/>
      <name val="Webdings"/>
      <family val="1"/>
      <charset val="2"/>
    </font>
    <font>
      <sz val="11"/>
      <color indexed="23"/>
      <name val="Arial"/>
      <family val="2"/>
    </font>
    <font>
      <sz val="12"/>
      <color indexed="23"/>
      <name val="Webdings"/>
      <family val="1"/>
      <charset val="2"/>
    </font>
    <font>
      <b/>
      <sz val="10"/>
      <color indexed="56"/>
      <name val="Arial"/>
      <family val="2"/>
    </font>
    <font>
      <sz val="10"/>
      <color indexed="9"/>
      <name val="Arial"/>
      <family val="2"/>
    </font>
    <font>
      <b/>
      <u/>
      <sz val="10"/>
      <color indexed="56"/>
      <name val="Arial"/>
      <family val="2"/>
    </font>
    <font>
      <sz val="8"/>
      <color indexed="8"/>
      <name val="Arial"/>
      <family val="2"/>
    </font>
    <font>
      <b/>
      <sz val="8"/>
      <color indexed="8"/>
      <name val="Arial"/>
      <family val="2"/>
    </font>
    <font>
      <sz val="11"/>
      <color indexed="55"/>
      <name val="Arial"/>
      <family val="2"/>
    </font>
    <font>
      <u/>
      <sz val="10"/>
      <name val="Arial"/>
      <family val="2"/>
    </font>
    <font>
      <b/>
      <sz val="7"/>
      <color indexed="9"/>
      <name val="Arial"/>
      <family val="2"/>
    </font>
    <font>
      <sz val="7"/>
      <color indexed="9"/>
      <name val="Arial"/>
      <family val="2"/>
    </font>
    <font>
      <b/>
      <sz val="11"/>
      <color indexed="21"/>
      <name val="Arial"/>
      <family val="2"/>
    </font>
    <font>
      <b/>
      <sz val="16"/>
      <name val="Wingdings"/>
      <charset val="2"/>
    </font>
    <font>
      <i/>
      <u/>
      <sz val="9"/>
      <name val="Arial"/>
      <family val="2"/>
    </font>
    <font>
      <sz val="11"/>
      <color indexed="55"/>
      <name val="Webdings"/>
      <family val="1"/>
      <charset val="2"/>
    </font>
    <font>
      <u/>
      <sz val="8"/>
      <color indexed="55"/>
      <name val="Arial"/>
      <family val="2"/>
    </font>
    <font>
      <u/>
      <sz val="8"/>
      <color indexed="23"/>
      <name val="Arial"/>
      <family val="2"/>
    </font>
    <font>
      <b/>
      <sz val="8"/>
      <color indexed="9"/>
      <name val="Arial"/>
      <family val="2"/>
    </font>
    <font>
      <sz val="8"/>
      <color indexed="9"/>
      <name val="Arial"/>
      <family val="2"/>
    </font>
    <font>
      <sz val="11"/>
      <color theme="1"/>
      <name val="Arial"/>
      <family val="2"/>
      <scheme val="minor"/>
    </font>
    <font>
      <b/>
      <sz val="9"/>
      <color theme="0"/>
      <name val="Arial"/>
      <family val="2"/>
    </font>
    <font>
      <u/>
      <sz val="10"/>
      <color theme="5"/>
      <name val="Tahoma"/>
      <family val="2"/>
    </font>
    <font>
      <sz val="9"/>
      <color theme="1"/>
      <name val="Arial"/>
      <family val="2"/>
    </font>
    <font>
      <sz val="11"/>
      <color theme="5"/>
      <name val="Calibri"/>
      <family val="2"/>
    </font>
    <font>
      <b/>
      <sz val="11"/>
      <color theme="6"/>
      <name val="Arial"/>
      <family val="2"/>
    </font>
    <font>
      <b/>
      <sz val="11"/>
      <color theme="1"/>
      <name val="Arial"/>
      <family val="2"/>
      <scheme val="minor"/>
    </font>
    <font>
      <sz val="11"/>
      <color theme="1"/>
      <name val="Tahoma"/>
      <family val="2"/>
    </font>
    <font>
      <sz val="11"/>
      <color rgb="FF7030A0"/>
      <name val="Tahoma"/>
      <family val="2"/>
    </font>
    <font>
      <sz val="11"/>
      <color theme="1"/>
      <name val="Arial"/>
      <family val="2"/>
    </font>
    <font>
      <b/>
      <sz val="11"/>
      <color theme="1"/>
      <name val="Arial"/>
      <family val="2"/>
    </font>
    <font>
      <sz val="10"/>
      <color rgb="FFFF0000"/>
      <name val="Arial"/>
      <family val="2"/>
    </font>
    <font>
      <b/>
      <sz val="10"/>
      <color rgb="FFFF0000"/>
      <name val="Arial"/>
      <family val="2"/>
    </font>
    <font>
      <sz val="11"/>
      <color theme="9" tint="-0.249977111117893"/>
      <name val="Arial"/>
      <family val="2"/>
    </font>
    <font>
      <sz val="11"/>
      <color rgb="FFFF0000"/>
      <name val="Arial"/>
      <family val="2"/>
    </font>
    <font>
      <i/>
      <sz val="11"/>
      <color rgb="FFFF0000"/>
      <name val="Arial"/>
      <family val="2"/>
    </font>
    <font>
      <i/>
      <sz val="11"/>
      <color theme="9" tint="-0.249977111117893"/>
      <name val="Arial"/>
      <family val="2"/>
    </font>
    <font>
      <sz val="8"/>
      <color rgb="FF6C6864"/>
      <name val="Arial"/>
      <family val="2"/>
    </font>
    <font>
      <sz val="11"/>
      <color theme="0"/>
      <name val="Arial"/>
      <family val="2"/>
    </font>
    <font>
      <b/>
      <sz val="10"/>
      <color rgb="FF7030A0"/>
      <name val="Arial"/>
      <family val="2"/>
    </font>
    <font>
      <sz val="11"/>
      <color theme="6" tint="-0.249977111117893"/>
      <name val="Arial"/>
      <family val="2"/>
    </font>
    <font>
      <sz val="8"/>
      <color theme="1"/>
      <name val="Arial"/>
      <family val="2"/>
    </font>
    <font>
      <sz val="10"/>
      <color theme="0" tint="-0.34998626667073579"/>
      <name val="Arial"/>
      <family val="2"/>
    </font>
    <font>
      <b/>
      <sz val="10"/>
      <color theme="0" tint="-0.34998626667073579"/>
      <name val="Arial"/>
      <family val="2"/>
    </font>
    <font>
      <b/>
      <sz val="11"/>
      <color theme="6" tint="-0.249977111117893"/>
      <name val="Arial"/>
      <family val="2"/>
    </font>
    <font>
      <b/>
      <sz val="11"/>
      <color theme="5"/>
      <name val="Arial"/>
      <family val="2"/>
    </font>
    <font>
      <b/>
      <sz val="11"/>
      <color rgb="FF7030A0"/>
      <name val="Arial"/>
      <family val="2"/>
    </font>
    <font>
      <sz val="11"/>
      <color rgb="FF7030A0"/>
      <name val="Arial"/>
      <family val="2"/>
    </font>
    <font>
      <i/>
      <sz val="10"/>
      <color theme="0" tint="-0.34998626667073579"/>
      <name val="Arial"/>
      <family val="2"/>
    </font>
    <font>
      <i/>
      <sz val="9"/>
      <color rgb="FFFF0000"/>
      <name val="Arial"/>
      <family val="2"/>
    </font>
    <font>
      <sz val="10"/>
      <color rgb="FF6C6864"/>
      <name val="Arial"/>
      <family val="2"/>
    </font>
    <font>
      <sz val="11"/>
      <color theme="5"/>
      <name val="Arial"/>
      <family val="2"/>
    </font>
    <font>
      <b/>
      <sz val="11"/>
      <color theme="0"/>
      <name val="Arial"/>
      <family val="2"/>
    </font>
    <font>
      <b/>
      <u/>
      <sz val="11"/>
      <color theme="0" tint="-0.34998626667073579"/>
      <name val="Arial"/>
      <family val="2"/>
    </font>
    <font>
      <sz val="10"/>
      <color theme="1"/>
      <name val="Arial"/>
      <family val="2"/>
    </font>
    <font>
      <b/>
      <sz val="16"/>
      <color theme="0" tint="-0.34998626667073579"/>
      <name val="Arial"/>
      <family val="2"/>
    </font>
    <font>
      <sz val="10"/>
      <color theme="6" tint="-0.249977111117893"/>
      <name val="Arial"/>
      <family val="2"/>
    </font>
    <font>
      <sz val="10"/>
      <color rgb="FF7030A0"/>
      <name val="Arial"/>
      <family val="2"/>
    </font>
    <font>
      <b/>
      <sz val="10"/>
      <color theme="6" tint="-0.249977111117893"/>
      <name val="Arial"/>
      <family val="2"/>
    </font>
    <font>
      <b/>
      <sz val="11"/>
      <color rgb="FFFFFFFF"/>
      <name val="Arial"/>
      <family val="2"/>
    </font>
    <font>
      <i/>
      <sz val="11"/>
      <color theme="6" tint="-0.249977111117893"/>
      <name val="Arial"/>
      <family val="2"/>
    </font>
    <font>
      <sz val="16"/>
      <color theme="6" tint="-0.249977111117893"/>
      <name val="Arial"/>
      <family val="2"/>
    </font>
    <font>
      <b/>
      <sz val="10"/>
      <color theme="0"/>
      <name val="Arial"/>
      <family val="2"/>
    </font>
    <font>
      <sz val="11"/>
      <color theme="1"/>
      <name val="Arial"/>
      <family val="2"/>
      <scheme val="major"/>
    </font>
    <font>
      <sz val="10"/>
      <color theme="9" tint="-0.249977111117893"/>
      <name val="Arial"/>
      <family val="2"/>
    </font>
    <font>
      <u val="double"/>
      <sz val="10"/>
      <color theme="1"/>
      <name val="Arial"/>
      <family val="2"/>
    </font>
    <font>
      <b/>
      <sz val="24"/>
      <color theme="0"/>
      <name val="Arial"/>
      <family val="2"/>
    </font>
    <font>
      <sz val="10"/>
      <name val="Arial"/>
      <family val="2"/>
      <scheme val="major"/>
    </font>
    <font>
      <b/>
      <sz val="11"/>
      <color theme="6" tint="-0.249977111117893"/>
      <name val="Tahoma"/>
      <family val="2"/>
    </font>
    <font>
      <sz val="10"/>
      <color theme="9"/>
      <name val="Tahoma"/>
      <family val="2"/>
    </font>
    <font>
      <b/>
      <sz val="11"/>
      <color theme="6"/>
      <name val="Tahoma"/>
      <family val="2"/>
    </font>
    <font>
      <b/>
      <sz val="8"/>
      <name val="Arial"/>
      <family val="2"/>
      <scheme val="major"/>
    </font>
    <font>
      <sz val="10"/>
      <color theme="0"/>
      <name val="Arial"/>
      <family val="2"/>
    </font>
    <font>
      <b/>
      <sz val="10"/>
      <color theme="1"/>
      <name val="Arial"/>
      <family val="2"/>
    </font>
    <font>
      <b/>
      <sz val="10"/>
      <color theme="0"/>
      <name val="Tahoma"/>
      <family val="2"/>
    </font>
    <font>
      <b/>
      <sz val="11"/>
      <color rgb="FF009999"/>
      <name val="Tahoma"/>
      <family val="2"/>
    </font>
    <font>
      <b/>
      <sz val="10"/>
      <color theme="0"/>
      <name val="Arial"/>
      <family val="2"/>
      <scheme val="major"/>
    </font>
    <font>
      <b/>
      <sz val="10"/>
      <color rgb="FFFFFFFF"/>
      <name val="Tahoma"/>
      <family val="2"/>
    </font>
    <font>
      <sz val="10"/>
      <color rgb="FF808080"/>
      <name val="Arial"/>
      <family val="2"/>
    </font>
    <font>
      <sz val="11"/>
      <color theme="0" tint="-0.34998626667073579"/>
      <name val="Arial"/>
      <family val="2"/>
    </font>
    <font>
      <i/>
      <sz val="10"/>
      <color rgb="FF6C6864"/>
      <name val="Arial"/>
      <family val="2"/>
    </font>
    <font>
      <b/>
      <sz val="8"/>
      <color theme="1"/>
      <name val="Arial"/>
      <family val="2"/>
    </font>
    <font>
      <sz val="8"/>
      <color theme="1"/>
      <name val="Arial"/>
      <family val="2"/>
      <scheme val="minor"/>
    </font>
    <font>
      <sz val="14"/>
      <color theme="1"/>
      <name val="Arial"/>
      <family val="2"/>
      <scheme val="major"/>
    </font>
    <font>
      <b/>
      <u val="double"/>
      <sz val="10"/>
      <color theme="0"/>
      <name val="Arial"/>
      <family val="2"/>
    </font>
    <font>
      <b/>
      <sz val="10"/>
      <color theme="9" tint="-0.249977111117893"/>
      <name val="Arial"/>
      <family val="2"/>
    </font>
    <font>
      <b/>
      <u val="double"/>
      <sz val="11"/>
      <color theme="0"/>
      <name val="Arial"/>
      <family val="2"/>
    </font>
    <font>
      <b/>
      <sz val="10"/>
      <color rgb="FF003068"/>
      <name val="Arial"/>
      <family val="2"/>
    </font>
    <font>
      <sz val="14"/>
      <color rgb="FFF8F8F8"/>
      <name val="Arial"/>
      <family val="2"/>
    </font>
    <font>
      <sz val="8"/>
      <color theme="9" tint="-0.249977111117893"/>
      <name val="Arial"/>
      <family val="2"/>
    </font>
    <font>
      <sz val="10"/>
      <color rgb="FF808080"/>
      <name val="Tahoma"/>
      <family val="2"/>
    </font>
    <font>
      <b/>
      <sz val="14"/>
      <color rgb="FF009999"/>
      <name val="Arial"/>
      <family val="2"/>
      <scheme val="minor"/>
    </font>
    <font>
      <b/>
      <sz val="10"/>
      <color theme="0" tint="-0.499984740745262"/>
      <name val="Arial"/>
      <family val="2"/>
    </font>
    <font>
      <sz val="8"/>
      <color theme="0" tint="-0.499984740745262"/>
      <name val="Arial"/>
      <family val="2"/>
      <scheme val="minor"/>
    </font>
    <font>
      <i/>
      <sz val="8"/>
      <color rgb="FF009999"/>
      <name val="Arial"/>
      <family val="2"/>
      <scheme val="minor"/>
    </font>
    <font>
      <b/>
      <sz val="12"/>
      <color rgb="FF009999"/>
      <name val="Arial"/>
      <family val="2"/>
      <scheme val="minor"/>
    </font>
    <font>
      <b/>
      <sz val="9"/>
      <color theme="0"/>
      <name val="Arial"/>
      <family val="2"/>
      <scheme val="major"/>
    </font>
    <font>
      <b/>
      <sz val="11"/>
      <name val="Arial"/>
      <family val="2"/>
      <scheme val="major"/>
    </font>
    <font>
      <b/>
      <sz val="11"/>
      <color theme="6" tint="-0.249977111117893"/>
      <name val="Arial"/>
      <family val="2"/>
      <scheme val="major"/>
    </font>
    <font>
      <sz val="11"/>
      <name val="Arial"/>
      <family val="2"/>
      <scheme val="major"/>
    </font>
    <font>
      <u/>
      <sz val="10"/>
      <name val="Arial"/>
      <family val="2"/>
      <scheme val="major"/>
    </font>
    <font>
      <b/>
      <sz val="10"/>
      <name val="Arial"/>
      <family val="2"/>
      <scheme val="major"/>
    </font>
    <font>
      <u val="double"/>
      <sz val="8.5"/>
      <name val="Arial"/>
      <family val="2"/>
      <scheme val="major"/>
    </font>
    <font>
      <sz val="11"/>
      <color rgb="FF808080"/>
      <name val="Arial"/>
      <family val="2"/>
    </font>
    <font>
      <sz val="10"/>
      <color theme="9" tint="-0.249977111117893"/>
      <name val="Tahoma"/>
      <family val="2"/>
    </font>
    <font>
      <sz val="8"/>
      <color rgb="FF808080"/>
      <name val="Arial"/>
      <family val="2"/>
    </font>
    <font>
      <b/>
      <sz val="11"/>
      <color rgb="FFFF0000"/>
      <name val="Arial"/>
      <family val="2"/>
    </font>
    <font>
      <u/>
      <sz val="11"/>
      <color theme="6" tint="-0.249977111117893"/>
      <name val="Arial"/>
      <family val="2"/>
    </font>
    <font>
      <sz val="10"/>
      <color theme="0" tint="-0.499984740745262"/>
      <name val="Arial"/>
      <family val="2"/>
      <scheme val="minor"/>
    </font>
    <font>
      <u/>
      <sz val="10"/>
      <color theme="9" tint="-0.249977111117893"/>
      <name val="Arial"/>
      <family val="2"/>
    </font>
    <font>
      <b/>
      <sz val="16"/>
      <color rgb="FF009999"/>
      <name val="Wingdings"/>
      <charset val="2"/>
    </font>
    <font>
      <b/>
      <sz val="11"/>
      <color rgb="FFFFFFFF"/>
      <name val="Arial"/>
      <family val="2"/>
      <scheme val="major"/>
    </font>
    <font>
      <sz val="10"/>
      <color theme="1"/>
      <name val="Arial"/>
      <family val="2"/>
      <scheme val="major"/>
    </font>
    <font>
      <i/>
      <sz val="8"/>
      <color theme="1"/>
      <name val="Arial"/>
      <family val="2"/>
      <scheme val="major"/>
    </font>
    <font>
      <b/>
      <sz val="11"/>
      <color theme="0"/>
      <name val="Arial"/>
      <family val="2"/>
      <scheme val="major"/>
    </font>
    <font>
      <b/>
      <sz val="11"/>
      <color theme="1"/>
      <name val="Arial"/>
      <family val="2"/>
      <scheme val="major"/>
    </font>
    <font>
      <u val="double"/>
      <sz val="11"/>
      <color theme="1"/>
      <name val="Arial"/>
      <family val="2"/>
    </font>
    <font>
      <sz val="8"/>
      <color rgb="FF808080"/>
      <name val="Arial"/>
      <family val="2"/>
      <scheme val="major"/>
    </font>
    <font>
      <sz val="10"/>
      <color theme="9" tint="-0.249977111117893"/>
      <name val="Arial"/>
      <family val="2"/>
      <scheme val="major"/>
    </font>
    <font>
      <sz val="10"/>
      <name val="Arial"/>
      <family val="2"/>
      <scheme val="minor"/>
    </font>
    <font>
      <b/>
      <sz val="10"/>
      <name val="Arial"/>
      <family val="2"/>
      <scheme val="minor"/>
    </font>
    <font>
      <u/>
      <sz val="11"/>
      <color theme="0" tint="-0.34998626667073579"/>
      <name val="Arial"/>
      <family val="2"/>
    </font>
    <font>
      <b/>
      <sz val="24"/>
      <color rgb="FFFFFFFF"/>
      <name val="Arial"/>
      <family val="2"/>
    </font>
    <font>
      <u/>
      <sz val="11"/>
      <color rgb="FFA1A1A1"/>
      <name val="Arial"/>
      <family val="2"/>
    </font>
    <font>
      <b/>
      <sz val="11"/>
      <color theme="0" tint="-0.34998626667073579"/>
      <name val="Arial"/>
      <family val="2"/>
    </font>
  </fonts>
  <fills count="47">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2" tint="-0.24994659260841701"/>
        <bgColor indexed="64"/>
      </patternFill>
    </fill>
    <fill>
      <patternFill patternType="solid">
        <fgColor rgb="FFF1F2C4"/>
        <bgColor indexed="64"/>
      </patternFill>
    </fill>
    <fill>
      <patternFill patternType="solid">
        <fgColor rgb="FFE6E899"/>
        <bgColor indexed="64"/>
      </patternFill>
    </fill>
    <fill>
      <patternFill patternType="solid">
        <fgColor rgb="FF00999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9" tint="0.79998168889431442"/>
        <bgColor theme="9" tint="0.79998168889431442"/>
      </patternFill>
    </fill>
    <fill>
      <patternFill patternType="solid">
        <fgColor rgb="FFF1F2C4"/>
        <bgColor theme="6" tint="0.79998168889431442"/>
      </patternFill>
    </fill>
    <fill>
      <patternFill patternType="solid">
        <fgColor rgb="FFF1F2C4"/>
        <bgColor theme="6" tint="0.59999389629810485"/>
      </patternFill>
    </fill>
    <fill>
      <patternFill patternType="solid">
        <fgColor rgb="FFE6E899"/>
        <bgColor theme="6" tint="0.59999389629810485"/>
      </patternFill>
    </fill>
    <fill>
      <patternFill patternType="solid">
        <fgColor rgb="FFE6E899"/>
        <bgColor theme="6" tint="0.79998168889431442"/>
      </patternFill>
    </fill>
    <fill>
      <patternFill patternType="solid">
        <fgColor rgb="FFFFFFFF"/>
        <bgColor indexed="64"/>
      </patternFill>
    </fill>
    <fill>
      <patternFill patternType="solid">
        <fgColor theme="6" tint="-0.499984740745262"/>
        <bgColor theme="6" tint="0.59999389629810485"/>
      </patternFill>
    </fill>
    <fill>
      <patternFill patternType="solid">
        <fgColor theme="6" tint="-0.249977111117893"/>
        <bgColor theme="6" tint="0.79998168889431442"/>
      </patternFill>
    </fill>
    <fill>
      <patternFill patternType="solid">
        <fgColor theme="6"/>
        <bgColor theme="6" tint="0.59999389629810485"/>
      </patternFill>
    </fill>
    <fill>
      <patternFill patternType="solid">
        <fgColor theme="7" tint="0.39997558519241921"/>
        <bgColor theme="6" tint="0.79998168889431442"/>
      </patternFill>
    </fill>
    <fill>
      <patternFill patternType="solid">
        <fgColor rgb="FF7B7B7B"/>
        <bgColor indexed="64"/>
      </patternFill>
    </fill>
    <fill>
      <patternFill patternType="solid">
        <fgColor rgb="FF003068"/>
        <bgColor indexed="64"/>
      </patternFill>
    </fill>
    <fill>
      <patternFill patternType="solid">
        <fgColor theme="7"/>
        <bgColor indexed="64"/>
      </patternFill>
    </fill>
    <fill>
      <patternFill patternType="solid">
        <fgColor rgb="FF8EB747"/>
        <bgColor theme="6" tint="0.79998168889431442"/>
      </patternFill>
    </fill>
    <fill>
      <patternFill patternType="solid">
        <fgColor rgb="FF8EB747"/>
        <bgColor indexed="64"/>
      </patternFill>
    </fill>
    <fill>
      <patternFill patternType="solid">
        <fgColor rgb="FF97B42A"/>
        <bgColor indexed="64"/>
      </patternFill>
    </fill>
    <fill>
      <patternFill patternType="solid">
        <fgColor rgb="FFFFFFFF"/>
        <bgColor theme="6" tint="0.59999389629810485"/>
      </patternFill>
    </fill>
    <fill>
      <patternFill patternType="solid">
        <fgColor rgb="FFF8F8F8"/>
        <bgColor indexed="64"/>
      </patternFill>
    </fill>
    <fill>
      <patternFill patternType="solid">
        <fgColor theme="0" tint="-0.249977111117893"/>
        <bgColor indexed="64"/>
      </patternFill>
    </fill>
    <fill>
      <patternFill patternType="solid">
        <fgColor rgb="FFF8F8F8"/>
        <bgColor theme="7" tint="0.79998168889431442"/>
      </patternFill>
    </fill>
    <fill>
      <patternFill patternType="solid">
        <fgColor theme="9"/>
        <bgColor indexed="64"/>
      </patternFill>
    </fill>
    <fill>
      <patternFill patternType="solid">
        <fgColor theme="9" tint="0.79998168889431442"/>
        <bgColor indexed="64"/>
      </patternFill>
    </fill>
    <fill>
      <patternFill patternType="solid">
        <fgColor rgb="FFFFD500"/>
        <bgColor indexed="64"/>
      </patternFill>
    </fill>
    <fill>
      <patternFill patternType="solid">
        <fgColor theme="0"/>
        <bgColor theme="6" tint="0.79998168889431442"/>
      </patternFill>
    </fill>
    <fill>
      <patternFill patternType="solid">
        <fgColor theme="0" tint="-9.9978637043366805E-2"/>
        <bgColor theme="7" tint="0.59999389629810485"/>
      </patternFill>
    </fill>
    <fill>
      <patternFill patternType="solid">
        <fgColor theme="4"/>
        <bgColor indexed="64"/>
      </patternFill>
    </fill>
    <fill>
      <patternFill patternType="solid">
        <fgColor theme="0" tint="-9.9978637043366805E-2"/>
        <bgColor theme="7" tint="0.79998168889431442"/>
      </patternFill>
    </fill>
    <fill>
      <patternFill patternType="solid">
        <fgColor theme="0"/>
        <bgColor theme="7" tint="0.59999389629810485"/>
      </patternFill>
    </fill>
    <fill>
      <patternFill patternType="solid">
        <fgColor theme="0"/>
        <bgColor theme="6" tint="0.59999389629810485"/>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rgb="FFFFFFFF"/>
        <bgColor theme="6" tint="0.79998168889431442"/>
      </patternFill>
    </fill>
    <fill>
      <patternFill patternType="solid">
        <fgColor theme="0"/>
        <bgColor theme="7" tint="0.79998168889431442"/>
      </patternFill>
    </fill>
    <fill>
      <patternFill patternType="solid">
        <fgColor rgb="FFE6E899"/>
        <bgColor rgb="FFF8F8F8"/>
      </patternFill>
    </fill>
  </fills>
  <borders count="150">
    <border>
      <left/>
      <right/>
      <top/>
      <bottom/>
      <diagonal/>
    </border>
    <border>
      <left style="dashed">
        <color indexed="64"/>
      </left>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34998626667073579"/>
      </left>
      <right style="dotted">
        <color theme="0" tint="-0.34998626667073579"/>
      </right>
      <top style="medium">
        <color theme="0" tint="-0.34998626667073579"/>
      </top>
      <bottom style="thin">
        <color theme="0" tint="-0.34998626667073579"/>
      </bottom>
      <diagonal/>
    </border>
    <border>
      <left style="dotted">
        <color theme="0" tint="-0.34998626667073579"/>
      </left>
      <right style="dotted">
        <color theme="0" tint="-0.34998626667073579"/>
      </right>
      <top style="medium">
        <color theme="0" tint="-0.34998626667073579"/>
      </top>
      <bottom style="thin">
        <color theme="0" tint="-0.34998626667073579"/>
      </bottom>
      <diagonal/>
    </border>
    <border>
      <left style="dotted">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medium">
        <color theme="0" tint="-0.34998626667073579"/>
      </left>
      <right style="dotted">
        <color theme="0" tint="-0.34998626667073579"/>
      </right>
      <top style="thin">
        <color theme="0" tint="-0.34998626667073579"/>
      </top>
      <bottom style="medium">
        <color theme="0" tint="-0.34998626667073579"/>
      </bottom>
      <diagonal/>
    </border>
    <border>
      <left style="dotted">
        <color theme="0" tint="-0.34998626667073579"/>
      </left>
      <right style="dotted">
        <color theme="0" tint="-0.34998626667073579"/>
      </right>
      <top style="thin">
        <color theme="0" tint="-0.34998626667073579"/>
      </top>
      <bottom style="medium">
        <color theme="0" tint="-0.34998626667073579"/>
      </bottom>
      <diagonal/>
    </border>
    <border>
      <left/>
      <right style="thin">
        <color rgb="FFFFFFFF"/>
      </right>
      <top/>
      <bottom/>
      <diagonal/>
    </border>
    <border>
      <left/>
      <right style="thin">
        <color rgb="FFFFFFFF"/>
      </right>
      <top/>
      <bottom style="thick">
        <color rgb="FFFFFFFF"/>
      </bottom>
      <diagonal/>
    </border>
    <border>
      <left style="thin">
        <color theme="9" tint="0.39997558519241921"/>
      </left>
      <right/>
      <top style="thin">
        <color theme="9" tint="0.39997558519241921"/>
      </top>
      <bottom style="thin">
        <color theme="9" tint="0.39997558519241921"/>
      </bottom>
      <diagonal/>
    </border>
    <border>
      <left style="thin">
        <color theme="0"/>
      </left>
      <right style="thin">
        <color theme="0"/>
      </right>
      <top style="thin">
        <color theme="9" tint="0.39997558519241921"/>
      </top>
      <bottom style="thin">
        <color theme="9" tint="0.39997558519241921"/>
      </bottom>
      <diagonal/>
    </border>
    <border>
      <left style="thin">
        <color theme="9" tint="0.39997558519241921"/>
      </left>
      <right/>
      <top/>
      <bottom style="thin">
        <color theme="9" tint="0.39997558519241921"/>
      </bottom>
      <diagonal/>
    </border>
    <border>
      <left/>
      <right/>
      <top/>
      <bottom style="thin">
        <color theme="9" tint="0.39997558519241921"/>
      </bottom>
      <diagonal/>
    </border>
    <border>
      <left/>
      <right style="thin">
        <color theme="0"/>
      </right>
      <top/>
      <bottom style="thick">
        <color theme="0"/>
      </bottom>
      <diagonal/>
    </border>
    <border>
      <left/>
      <right/>
      <top/>
      <bottom style="thin">
        <color theme="0"/>
      </bottom>
      <diagonal/>
    </border>
    <border>
      <left/>
      <right/>
      <top style="dashed">
        <color rgb="FF8EB747"/>
      </top>
      <bottom style="dashed">
        <color rgb="FF8EB747"/>
      </bottom>
      <diagonal/>
    </border>
    <border>
      <left style="thin">
        <color rgb="FF6C6864"/>
      </left>
      <right style="thin">
        <color rgb="FF6C6864"/>
      </right>
      <top style="thin">
        <color rgb="FF6C6864"/>
      </top>
      <bottom style="thin">
        <color rgb="FF6C6864"/>
      </bottom>
      <diagonal/>
    </border>
    <border>
      <left/>
      <right style="dashed">
        <color rgb="FF8EB747"/>
      </right>
      <top style="dashed">
        <color rgb="FF8EB747"/>
      </top>
      <bottom/>
      <diagonal/>
    </border>
    <border>
      <left style="thin">
        <color rgb="FF6C6864"/>
      </left>
      <right style="thin">
        <color rgb="FF6C6864"/>
      </right>
      <top/>
      <bottom style="thin">
        <color theme="0"/>
      </bottom>
      <diagonal/>
    </border>
    <border>
      <left style="thin">
        <color rgb="FF6C6864"/>
      </left>
      <right style="thin">
        <color rgb="FF6C6864"/>
      </right>
      <top/>
      <bottom style="thin">
        <color rgb="FF6C6864"/>
      </bottom>
      <diagonal/>
    </border>
    <border>
      <left style="dotted">
        <color theme="0" tint="-0.34998626667073579"/>
      </left>
      <right style="medium">
        <color theme="0" tint="-0.34998626667073579"/>
      </right>
      <top style="thin">
        <color theme="0" tint="-0.34998626667073579"/>
      </top>
      <bottom style="thin">
        <color theme="0" tint="-0.34998626667073579"/>
      </bottom>
      <diagonal/>
    </border>
    <border>
      <left style="dotted">
        <color theme="0" tint="-0.34998626667073579"/>
      </left>
      <right style="medium">
        <color theme="0" tint="-0.34998626667073579"/>
      </right>
      <top style="thin">
        <color theme="0" tint="-0.34998626667073579"/>
      </top>
      <bottom style="medium">
        <color theme="0" tint="-0.34998626667073579"/>
      </bottom>
      <diagonal/>
    </border>
    <border>
      <left style="thin">
        <color rgb="FF6C6864"/>
      </left>
      <right style="thin">
        <color rgb="FF6C6864"/>
      </right>
      <top style="thin">
        <color rgb="FF6C6864"/>
      </top>
      <bottom/>
      <diagonal/>
    </border>
    <border>
      <left/>
      <right style="thin">
        <color theme="0" tint="-0.499984740745262"/>
      </right>
      <top style="thin">
        <color theme="0" tint="-0.499984740745262"/>
      </top>
      <bottom/>
      <diagonal/>
    </border>
    <border>
      <left/>
      <right/>
      <top/>
      <bottom style="medium">
        <color theme="0"/>
      </bottom>
      <diagonal/>
    </border>
    <border>
      <left style="dashed">
        <color rgb="FF003068"/>
      </left>
      <right style="dashed">
        <color rgb="FF003068"/>
      </right>
      <top style="dashed">
        <color rgb="FF003068"/>
      </top>
      <bottom style="thin">
        <color theme="0" tint="-0.499984740745262"/>
      </bottom>
      <diagonal/>
    </border>
    <border>
      <left/>
      <right/>
      <top style="thin">
        <color rgb="FF6C6864"/>
      </top>
      <bottom/>
      <diagonal/>
    </border>
    <border>
      <left/>
      <right style="medium">
        <color rgb="FF4F6B3D"/>
      </right>
      <top style="thin">
        <color rgb="FF6C6864"/>
      </top>
      <bottom style="dotted">
        <color rgb="FF4F6B3D"/>
      </bottom>
      <diagonal/>
    </border>
    <border>
      <left/>
      <right style="medium">
        <color rgb="FF4F6B3D"/>
      </right>
      <top/>
      <bottom style="dotted">
        <color rgb="FF4F6B3D"/>
      </bottom>
      <diagonal/>
    </border>
    <border>
      <left/>
      <right style="medium">
        <color rgb="FF4F6B3D"/>
      </right>
      <top/>
      <bottom style="thin">
        <color rgb="FF6C6864"/>
      </bottom>
      <diagonal/>
    </border>
    <border>
      <left style="thin">
        <color rgb="FF6C6864"/>
      </left>
      <right style="thin">
        <color rgb="FF6C6864"/>
      </right>
      <top style="thin">
        <color rgb="FF6C6864"/>
      </top>
      <bottom style="dotted">
        <color rgb="FF4F6B3D"/>
      </bottom>
      <diagonal/>
    </border>
    <border>
      <left style="thin">
        <color rgb="FF6C6864"/>
      </left>
      <right style="thin">
        <color rgb="FF6C6864"/>
      </right>
      <top/>
      <bottom style="dotted">
        <color rgb="FF4F6B3D"/>
      </bottom>
      <diagonal/>
    </border>
    <border>
      <left style="thin">
        <color theme="0" tint="-0.499984740745262"/>
      </left>
      <right style="thin">
        <color theme="0" tint="-0.499984740745262"/>
      </right>
      <top/>
      <bottom style="thin">
        <color theme="0" tint="-0.499984740745262"/>
      </bottom>
      <diagonal/>
    </border>
    <border>
      <left style="thin">
        <color rgb="FF6C6864"/>
      </left>
      <right style="thin">
        <color theme="0" tint="-0.499984740745262"/>
      </right>
      <top style="thin">
        <color rgb="FF6C6864"/>
      </top>
      <bottom style="thin">
        <color rgb="FF6C6864"/>
      </bottom>
      <diagonal/>
    </border>
    <border>
      <left style="thin">
        <color rgb="FF6C6864"/>
      </left>
      <right style="thin">
        <color theme="0" tint="-0.499984740745262"/>
      </right>
      <top style="thin">
        <color rgb="FF6C6864"/>
      </top>
      <bottom style="thin">
        <color theme="0" tint="-0.499984740745262"/>
      </bottom>
      <diagonal/>
    </border>
    <border>
      <left style="thin">
        <color rgb="FF6C6864"/>
      </left>
      <right/>
      <top/>
      <bottom/>
      <diagonal/>
    </border>
    <border>
      <left style="thin">
        <color rgb="FF6C6864"/>
      </left>
      <right/>
      <top style="thin">
        <color rgb="FF6C6864"/>
      </top>
      <bottom/>
      <diagonal/>
    </border>
    <border>
      <left style="thin">
        <color rgb="FF6C6864"/>
      </left>
      <right/>
      <top style="thin">
        <color rgb="FF6C6864"/>
      </top>
      <bottom style="thin">
        <color rgb="FF6C6864"/>
      </bottom>
      <diagonal/>
    </border>
    <border>
      <left/>
      <right/>
      <top/>
      <bottom style="medium">
        <color rgb="FFFFD500"/>
      </bottom>
      <diagonal/>
    </border>
    <border>
      <left/>
      <right/>
      <top style="medium">
        <color rgb="FFFFD500"/>
      </top>
      <bottom/>
      <diagonal/>
    </border>
    <border>
      <left style="dashed">
        <color rgb="FF97B42A"/>
      </left>
      <right/>
      <top style="dashed">
        <color rgb="FF97B42A"/>
      </top>
      <bottom/>
      <diagonal/>
    </border>
    <border>
      <left/>
      <right/>
      <top style="dashed">
        <color rgb="FF97B42A"/>
      </top>
      <bottom/>
      <diagonal/>
    </border>
    <border>
      <left/>
      <right style="dashed">
        <color rgb="FF97B42A"/>
      </right>
      <top style="dashed">
        <color rgb="FF97B42A"/>
      </top>
      <bottom/>
      <diagonal/>
    </border>
    <border>
      <left style="dashed">
        <color rgb="FF97B42A"/>
      </left>
      <right/>
      <top/>
      <bottom/>
      <diagonal/>
    </border>
    <border>
      <left/>
      <right style="dashed">
        <color rgb="FF97B42A"/>
      </right>
      <top/>
      <bottom/>
      <diagonal/>
    </border>
    <border>
      <left style="dashed">
        <color rgb="FF97B42A"/>
      </left>
      <right/>
      <top/>
      <bottom style="dashed">
        <color rgb="FF97B42A"/>
      </bottom>
      <diagonal/>
    </border>
    <border>
      <left/>
      <right/>
      <top/>
      <bottom style="dashed">
        <color rgb="FF97B42A"/>
      </bottom>
      <diagonal/>
    </border>
    <border>
      <left/>
      <right style="dashed">
        <color rgb="FF97B42A"/>
      </right>
      <top/>
      <bottom style="dashed">
        <color rgb="FF97B42A"/>
      </bottom>
      <diagonal/>
    </border>
    <border>
      <left style="dotted">
        <color rgb="FF97B42A"/>
      </left>
      <right/>
      <top/>
      <bottom/>
      <diagonal/>
    </border>
    <border>
      <left style="dotted">
        <color rgb="FF97B42A"/>
      </left>
      <right/>
      <top/>
      <bottom style="dotted">
        <color rgb="FF97B42A"/>
      </bottom>
      <diagonal/>
    </border>
    <border>
      <left/>
      <right style="dotted">
        <color rgb="FF97B42A"/>
      </right>
      <top/>
      <bottom/>
      <diagonal/>
    </border>
    <border>
      <left/>
      <right/>
      <top style="dashed">
        <color rgb="FF8EB747"/>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rgb="FF6C6864"/>
      </left>
      <right/>
      <top/>
      <bottom style="thin">
        <color rgb="FF6C6864"/>
      </bottom>
      <diagonal/>
    </border>
    <border>
      <left style="mediumDashed">
        <color rgb="FF003068"/>
      </left>
      <right style="thin">
        <color rgb="FF6C6864"/>
      </right>
      <top/>
      <bottom style="thin">
        <color rgb="FF6C6864"/>
      </bottom>
      <diagonal/>
    </border>
    <border>
      <left style="thin">
        <color rgb="FF6C6864"/>
      </left>
      <right style="mediumDashed">
        <color rgb="FF003068"/>
      </right>
      <top style="thin">
        <color rgb="FF6C6864"/>
      </top>
      <bottom style="thin">
        <color rgb="FF6C6864"/>
      </bottom>
      <diagonal/>
    </border>
    <border>
      <left style="mediumDashed">
        <color rgb="FF003068"/>
      </left>
      <right style="thin">
        <color rgb="FF6C6864"/>
      </right>
      <top style="thin">
        <color rgb="FF6C6864"/>
      </top>
      <bottom style="thin">
        <color rgb="FF6C6864"/>
      </bottom>
      <diagonal/>
    </border>
    <border>
      <left style="thin">
        <color rgb="FF6C6864"/>
      </left>
      <right style="thin">
        <color rgb="FF6C6864"/>
      </right>
      <top style="thin">
        <color rgb="FF6C6864"/>
      </top>
      <bottom style="thin">
        <color rgb="FF808080"/>
      </bottom>
      <diagonal/>
    </border>
    <border>
      <left style="thin">
        <color theme="0" tint="-0.499984740745262"/>
      </left>
      <right/>
      <top style="thin">
        <color rgb="FF6C6864"/>
      </top>
      <bottom style="thin">
        <color rgb="FF6C6864"/>
      </bottom>
      <diagonal/>
    </border>
    <border>
      <left/>
      <right style="mediumDashed">
        <color rgb="FF003068"/>
      </right>
      <top/>
      <bottom/>
      <diagonal/>
    </border>
    <border>
      <left/>
      <right style="thin">
        <color theme="0" tint="-0.499984740745262"/>
      </right>
      <top style="thin">
        <color theme="0" tint="-0.499984740745262"/>
      </top>
      <bottom style="thin">
        <color theme="0" tint="-0.499984740745262"/>
      </bottom>
      <diagonal/>
    </border>
    <border>
      <left/>
      <right style="thin">
        <color rgb="FF6C6864"/>
      </right>
      <top style="thin">
        <color rgb="FF6C6864"/>
      </top>
      <bottom style="thin">
        <color rgb="FF6C6864"/>
      </bottom>
      <diagonal/>
    </border>
    <border>
      <left style="thin">
        <color rgb="FF6C6864"/>
      </left>
      <right style="thin">
        <color theme="0" tint="-0.499984740745262"/>
      </right>
      <top style="thin">
        <color rgb="FF6C6864"/>
      </top>
      <bottom/>
      <diagonal/>
    </border>
    <border>
      <left style="thin">
        <color theme="0" tint="-0.499984740745262"/>
      </left>
      <right style="thin">
        <color rgb="FF6C6864"/>
      </right>
      <top style="thin">
        <color rgb="FF6C6864"/>
      </top>
      <bottom style="thin">
        <color theme="0" tint="-0.499984740745262"/>
      </bottom>
      <diagonal/>
    </border>
    <border>
      <left style="thin">
        <color rgb="FF6C6864"/>
      </left>
      <right style="thin">
        <color rgb="FF808080"/>
      </right>
      <top style="thin">
        <color rgb="FF6C6864"/>
      </top>
      <bottom style="thin">
        <color rgb="FF6C6864"/>
      </bottom>
      <diagonal/>
    </border>
    <border>
      <left style="thin">
        <color rgb="FF6C6864"/>
      </left>
      <right style="thin">
        <color rgb="FF808080"/>
      </right>
      <top style="thin">
        <color rgb="FF6C6864"/>
      </top>
      <bottom style="thin">
        <color rgb="FF808080"/>
      </bottom>
      <diagonal/>
    </border>
    <border>
      <left/>
      <right style="thin">
        <color rgb="FF6C6864"/>
      </right>
      <top style="thin">
        <color rgb="FF6C6864"/>
      </top>
      <bottom style="thin">
        <color theme="0" tint="-0.499984740745262"/>
      </bottom>
      <diagonal/>
    </border>
    <border>
      <left style="thin">
        <color rgb="FF808080"/>
      </left>
      <right/>
      <top/>
      <bottom style="thin">
        <color rgb="FF808080"/>
      </bottom>
      <diagonal/>
    </border>
    <border>
      <left/>
      <right style="thin">
        <color rgb="FF6C6864"/>
      </right>
      <top/>
      <bottom style="thin">
        <color rgb="FF808080"/>
      </bottom>
      <diagonal/>
    </border>
    <border>
      <left/>
      <right/>
      <top/>
      <bottom style="dashed">
        <color rgb="FF8EB747"/>
      </bottom>
      <diagonal/>
    </border>
    <border>
      <left/>
      <right style="dashed">
        <color rgb="FF8EB747"/>
      </right>
      <top/>
      <bottom style="dashed">
        <color rgb="FF8EB747"/>
      </bottom>
      <diagonal/>
    </border>
    <border>
      <left style="dashed">
        <color rgb="FF8EB747"/>
      </left>
      <right/>
      <top style="dashed">
        <color rgb="FF8EB747"/>
      </top>
      <bottom/>
      <diagonal/>
    </border>
    <border>
      <left style="thin">
        <color rgb="FF808080"/>
      </left>
      <right/>
      <top/>
      <bottom/>
      <diagonal/>
    </border>
    <border>
      <left/>
      <right style="thin">
        <color rgb="FF6C6864"/>
      </right>
      <top/>
      <bottom/>
      <diagonal/>
    </border>
    <border>
      <left style="dashed">
        <color rgb="FF8EB747"/>
      </left>
      <right/>
      <top/>
      <bottom style="dashed">
        <color rgb="FF8EB747"/>
      </bottom>
      <diagonal/>
    </border>
    <border>
      <left style="dotted">
        <color rgb="FF97B42A"/>
      </left>
      <right/>
      <top style="dotted">
        <color rgb="FF97B42A"/>
      </top>
      <bottom/>
      <diagonal/>
    </border>
    <border>
      <left/>
      <right/>
      <top style="dotted">
        <color rgb="FF97B42A"/>
      </top>
      <bottom/>
      <diagonal/>
    </border>
    <border>
      <left/>
      <right/>
      <top/>
      <bottom style="dotted">
        <color rgb="FF97B42A"/>
      </bottom>
      <diagonal/>
    </border>
    <border>
      <left/>
      <right style="dashed">
        <color rgb="FF8EB747"/>
      </right>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right style="thin">
        <color rgb="FF808080"/>
      </right>
      <top/>
      <bottom style="thin">
        <color rgb="FF6C6864"/>
      </bottom>
      <diagonal/>
    </border>
    <border>
      <left/>
      <right style="dotted">
        <color rgb="FF97B42A"/>
      </right>
      <top style="dotted">
        <color rgb="FF97B42A"/>
      </top>
      <bottom/>
      <diagonal/>
    </border>
    <border>
      <left style="dashed">
        <color rgb="FF8EB747"/>
      </left>
      <right/>
      <top/>
      <bottom/>
      <diagonal/>
    </border>
    <border>
      <left/>
      <right/>
      <top style="thin">
        <color rgb="FF6C6864"/>
      </top>
      <bottom style="thin">
        <color rgb="FF6C6864"/>
      </bottom>
      <diagonal/>
    </border>
    <border>
      <left/>
      <right style="thin">
        <color rgb="FF6C6864"/>
      </right>
      <top/>
      <bottom style="thin">
        <color rgb="FF6C6864"/>
      </bottom>
      <diagonal/>
    </border>
    <border>
      <left style="thin">
        <color rgb="FF6C6864"/>
      </left>
      <right style="thin">
        <color rgb="FF6C6864"/>
      </right>
      <top/>
      <bottom/>
      <diagonal/>
    </border>
    <border>
      <left/>
      <right/>
      <top style="dotted">
        <color rgb="FF4F6B3D"/>
      </top>
      <bottom style="dotted">
        <color rgb="FF4F6B3D"/>
      </bottom>
      <diagonal/>
    </border>
    <border>
      <left/>
      <right/>
      <top style="thin">
        <color rgb="FF6C6864"/>
      </top>
      <bottom style="dotted">
        <color rgb="FF4F6B3D"/>
      </bottom>
      <diagonal/>
    </border>
    <border>
      <left/>
      <right/>
      <top style="dotted">
        <color rgb="FF4F6B3D"/>
      </top>
      <bottom style="thin">
        <color rgb="FF6C6864"/>
      </bottom>
      <diagonal/>
    </border>
    <border>
      <left/>
      <right/>
      <top/>
      <bottom style="thin">
        <color rgb="FF6C6864"/>
      </bottom>
      <diagonal/>
    </border>
    <border>
      <left style="medium">
        <color rgb="FF4F6B3D"/>
      </left>
      <right/>
      <top style="thin">
        <color rgb="FF6C6864"/>
      </top>
      <bottom/>
      <diagonal/>
    </border>
    <border>
      <left style="medium">
        <color rgb="FF4F6B3D"/>
      </left>
      <right/>
      <top/>
      <bottom/>
      <diagonal/>
    </border>
    <border>
      <left style="medium">
        <color rgb="FF4F6B3D"/>
      </left>
      <right/>
      <top/>
      <bottom style="thin">
        <color rgb="FF6C6864"/>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rgb="FF6C6864"/>
      </bottom>
      <diagonal/>
    </border>
    <border>
      <left/>
      <right/>
      <top style="thin">
        <color theme="0" tint="-0.499984740745262"/>
      </top>
      <bottom style="thin">
        <color rgb="FF6C6864"/>
      </bottom>
      <diagonal/>
    </border>
    <border>
      <left/>
      <right style="thin">
        <color theme="0" tint="-0.499984740745262"/>
      </right>
      <top style="thin">
        <color theme="0" tint="-0.499984740745262"/>
      </top>
      <bottom style="thin">
        <color rgb="FF6C6864"/>
      </bottom>
      <diagonal/>
    </border>
    <border>
      <left style="thin">
        <color theme="0" tint="-0.499984740745262"/>
      </left>
      <right/>
      <top style="thin">
        <color rgb="FF6C6864"/>
      </top>
      <bottom/>
      <diagonal/>
    </border>
    <border>
      <left/>
      <right style="thin">
        <color rgb="FF6C6864"/>
      </right>
      <top style="thin">
        <color rgb="FF6C6864"/>
      </top>
      <bottom/>
      <diagonal/>
    </border>
    <border>
      <left style="thin">
        <color theme="0" tint="-0.499984740745262"/>
      </left>
      <right/>
      <top/>
      <bottom/>
      <diagonal/>
    </border>
    <border>
      <left style="thin">
        <color theme="0" tint="-0.499984740745262"/>
      </left>
      <right/>
      <top/>
      <bottom style="thin">
        <color rgb="FF6C6864"/>
      </bottom>
      <diagonal/>
    </border>
    <border>
      <left style="thin">
        <color theme="0" tint="-0.499984740745262"/>
      </left>
      <right/>
      <top style="thin">
        <color rgb="FF6C6864"/>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dashed">
        <color rgb="FF003068"/>
      </left>
      <right/>
      <top style="dashed">
        <color rgb="FF003068"/>
      </top>
      <bottom style="thin">
        <color theme="0" tint="-0.499984740745262"/>
      </bottom>
      <diagonal/>
    </border>
    <border>
      <left/>
      <right/>
      <top style="dashed">
        <color rgb="FF003068"/>
      </top>
      <bottom style="thin">
        <color theme="0" tint="-0.499984740745262"/>
      </bottom>
      <diagonal/>
    </border>
    <border>
      <left/>
      <right style="dashed">
        <color rgb="FF003068"/>
      </right>
      <top style="dashed">
        <color rgb="FF003068"/>
      </top>
      <bottom style="thin">
        <color theme="0" tint="-0.499984740745262"/>
      </bottom>
      <diagonal/>
    </border>
    <border>
      <left style="thin">
        <color rgb="FF6C6864"/>
      </left>
      <right style="thin">
        <color rgb="FF6C6864"/>
      </right>
      <top style="thin">
        <color rgb="FF6C6864"/>
      </top>
      <bottom style="thin">
        <color theme="0" tint="-0.499984740745262"/>
      </bottom>
      <diagonal/>
    </border>
    <border>
      <left/>
      <right style="thin">
        <color theme="0"/>
      </right>
      <top style="thin">
        <color theme="0" tint="-0.499984740745262"/>
      </top>
      <bottom/>
      <diagonal/>
    </border>
    <border>
      <left/>
      <right/>
      <top style="mediumDashed">
        <color rgb="FF003068"/>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Dashed">
        <color rgb="FF003068"/>
      </left>
      <right/>
      <top style="mediumDashed">
        <color rgb="FF003068"/>
      </top>
      <bottom style="thin">
        <color theme="0" tint="-0.499984740745262"/>
      </bottom>
      <diagonal/>
    </border>
    <border>
      <left/>
      <right/>
      <top style="mediumDashed">
        <color rgb="FF003068"/>
      </top>
      <bottom style="thin">
        <color theme="0" tint="-0.499984740745262"/>
      </bottom>
      <diagonal/>
    </border>
    <border>
      <left/>
      <right style="mediumDashed">
        <color rgb="FF003068"/>
      </right>
      <top style="mediumDashed">
        <color rgb="FF003068"/>
      </top>
      <bottom style="thin">
        <color theme="0" tint="-0.499984740745262"/>
      </bottom>
      <diagonal/>
    </border>
    <border>
      <left style="thin">
        <color rgb="FF6C6864"/>
      </left>
      <right/>
      <top style="thin">
        <color theme="0" tint="-0.499984740745262"/>
      </top>
      <bottom style="thin">
        <color rgb="FF6C6864"/>
      </bottom>
      <diagonal/>
    </border>
    <border>
      <left/>
      <right style="thin">
        <color rgb="FF6C6864"/>
      </right>
      <top style="thin">
        <color theme="0" tint="-0.499984740745262"/>
      </top>
      <bottom style="thin">
        <color rgb="FF6C6864"/>
      </bottom>
      <diagonal/>
    </border>
    <border>
      <left/>
      <right style="mediumDashed">
        <color rgb="FF003068"/>
      </right>
      <top style="thin">
        <color theme="0" tint="-0.499984740745262"/>
      </top>
      <bottom style="thin">
        <color theme="0" tint="-0.499984740745262"/>
      </bottom>
      <diagonal/>
    </border>
    <border>
      <left/>
      <right style="thin">
        <color indexed="64"/>
      </right>
      <top style="medium">
        <color rgb="FFFFD500"/>
      </top>
      <bottom/>
      <diagonal/>
    </border>
    <border>
      <left style="dotted">
        <color theme="0" tint="-0.34998626667073579"/>
      </left>
      <right/>
      <top style="medium">
        <color theme="0" tint="-0.34998626667073579"/>
      </top>
      <bottom style="thin">
        <color theme="0" tint="-0.34998626667073579"/>
      </bottom>
      <diagonal/>
    </border>
    <border>
      <left/>
      <right style="dotted">
        <color theme="0" tint="-0.34998626667073579"/>
      </right>
      <top style="medium">
        <color theme="0" tint="-0.34998626667073579"/>
      </top>
      <bottom style="thin">
        <color theme="0" tint="-0.34998626667073579"/>
      </bottom>
      <diagonal/>
    </border>
    <border>
      <left style="dotted">
        <color theme="0" tint="-0.34998626667073579"/>
      </left>
      <right/>
      <top style="thin">
        <color theme="0" tint="-0.34998626667073579"/>
      </top>
      <bottom style="thin">
        <color theme="0" tint="-0.34998626667073579"/>
      </bottom>
      <diagonal/>
    </border>
    <border>
      <left/>
      <right style="dotted">
        <color theme="0" tint="-0.34998626667073579"/>
      </right>
      <top style="thin">
        <color theme="0" tint="-0.34998626667073579"/>
      </top>
      <bottom style="thin">
        <color theme="0" tint="-0.34998626667073579"/>
      </bottom>
      <diagonal/>
    </border>
    <border>
      <left style="dotted">
        <color theme="0" tint="-0.34998626667073579"/>
      </left>
      <right/>
      <top style="thin">
        <color theme="0" tint="-0.34998626667073579"/>
      </top>
      <bottom style="medium">
        <color theme="0" tint="-0.34998626667073579"/>
      </bottom>
      <diagonal/>
    </border>
    <border>
      <left/>
      <right style="dotted">
        <color theme="0" tint="-0.34998626667073579"/>
      </right>
      <top style="thin">
        <color theme="0" tint="-0.34998626667073579"/>
      </top>
      <bottom style="medium">
        <color theme="0" tint="-0.34998626667073579"/>
      </bottom>
      <diagonal/>
    </border>
    <border>
      <left/>
      <right/>
      <top style="thin">
        <color theme="9" tint="0.39997558519241921"/>
      </top>
      <bottom/>
      <diagonal/>
    </border>
  </borders>
  <cellStyleXfs count="11">
    <xf numFmtId="0" fontId="0" fillId="0" borderId="0"/>
    <xf numFmtId="49" fontId="62" fillId="2" borderId="13" applyBorder="0">
      <alignment horizontal="left"/>
    </xf>
    <xf numFmtId="0" fontId="63" fillId="0" borderId="0" applyNumberFormat="0" applyBorder="0">
      <alignment vertical="center"/>
    </xf>
    <xf numFmtId="0" fontId="64" fillId="3" borderId="14">
      <alignment horizontal="left" vertical="top"/>
    </xf>
    <xf numFmtId="49" fontId="64" fillId="4" borderId="14">
      <alignment horizontal="left" vertical="top"/>
    </xf>
    <xf numFmtId="0" fontId="65" fillId="0" borderId="0">
      <alignment vertical="center"/>
    </xf>
    <xf numFmtId="49" fontId="62" fillId="5" borderId="14">
      <alignment horizontal="left" vertical="top" wrapText="1"/>
    </xf>
    <xf numFmtId="49" fontId="62" fillId="6" borderId="14">
      <alignment horizontal="left" vertical="top" wrapText="1"/>
    </xf>
    <xf numFmtId="0" fontId="7" fillId="0" borderId="0"/>
    <xf numFmtId="9" fontId="61" fillId="0" borderId="0" applyFont="0" applyFill="0" applyBorder="0" applyAlignment="0" applyProtection="0"/>
    <xf numFmtId="49" fontId="66" fillId="0" borderId="14">
      <alignment horizontal="left"/>
    </xf>
  </cellStyleXfs>
  <cellXfs count="760">
    <xf numFmtId="0" fontId="0" fillId="0" borderId="0" xfId="0"/>
    <xf numFmtId="0" fontId="68" fillId="0" borderId="0" xfId="0" applyFont="1"/>
    <xf numFmtId="0" fontId="68" fillId="0" borderId="0" xfId="0" applyFont="1" applyAlignment="1">
      <alignment vertical="center"/>
    </xf>
    <xf numFmtId="0" fontId="68" fillId="0" borderId="0" xfId="0" applyFont="1" applyBorder="1" applyAlignment="1">
      <alignment vertical="center"/>
    </xf>
    <xf numFmtId="0" fontId="69" fillId="0" borderId="0" xfId="0" applyFont="1"/>
    <xf numFmtId="0" fontId="70" fillId="0" borderId="0" xfId="0" applyFont="1"/>
    <xf numFmtId="0" fontId="70" fillId="0" borderId="0" xfId="0" applyFont="1" applyAlignment="1">
      <alignment vertical="center"/>
    </xf>
    <xf numFmtId="0" fontId="70" fillId="0" borderId="0" xfId="0" applyFont="1" applyAlignment="1">
      <alignment horizontal="left" vertical="center"/>
    </xf>
    <xf numFmtId="0" fontId="71" fillId="0" borderId="0" xfId="0" applyFont="1" applyAlignment="1">
      <alignment vertical="center"/>
    </xf>
    <xf numFmtId="0" fontId="70" fillId="0" borderId="0" xfId="0" applyFont="1" applyBorder="1" applyAlignment="1">
      <alignment vertical="center"/>
    </xf>
    <xf numFmtId="0" fontId="72" fillId="0" borderId="0" xfId="0" applyFont="1" applyAlignment="1">
      <alignment horizontal="right" vertical="center"/>
    </xf>
    <xf numFmtId="0" fontId="73" fillId="0" borderId="0" xfId="0" applyFont="1" applyAlignment="1">
      <alignment vertical="center"/>
    </xf>
    <xf numFmtId="0" fontId="72" fillId="0" borderId="0" xfId="0" applyFont="1" applyAlignment="1">
      <alignment horizontal="left" vertical="center"/>
    </xf>
    <xf numFmtId="0" fontId="70" fillId="7" borderId="0" xfId="0" applyFont="1" applyFill="1" applyAlignment="1">
      <alignment horizontal="left" vertical="center"/>
    </xf>
    <xf numFmtId="0" fontId="74" fillId="7" borderId="0" xfId="0" applyFont="1" applyFill="1" applyBorder="1" applyAlignment="1">
      <alignment horizontal="left" vertical="center"/>
    </xf>
    <xf numFmtId="0" fontId="68" fillId="7" borderId="0" xfId="0" applyFont="1" applyFill="1"/>
    <xf numFmtId="0" fontId="70" fillId="7" borderId="0" xfId="0" applyFont="1" applyFill="1" applyAlignment="1">
      <alignment vertical="center"/>
    </xf>
    <xf numFmtId="0" fontId="70" fillId="8" borderId="0" xfId="0" applyFont="1" applyFill="1" applyAlignment="1">
      <alignment horizontal="left" vertical="center"/>
    </xf>
    <xf numFmtId="0" fontId="74" fillId="8" borderId="0" xfId="0" applyFont="1" applyFill="1" applyBorder="1" applyAlignment="1">
      <alignment horizontal="left" vertical="center"/>
    </xf>
    <xf numFmtId="0" fontId="68" fillId="8" borderId="0" xfId="0" applyFont="1" applyFill="1"/>
    <xf numFmtId="0" fontId="70" fillId="8" borderId="0" xfId="0" applyFont="1" applyFill="1" applyAlignment="1">
      <alignment vertical="center"/>
    </xf>
    <xf numFmtId="0" fontId="12" fillId="8" borderId="0" xfId="0" applyFont="1" applyFill="1" applyAlignment="1">
      <alignment vertical="center"/>
    </xf>
    <xf numFmtId="0" fontId="75" fillId="8" borderId="0" xfId="0" applyFont="1" applyFill="1" applyAlignment="1">
      <alignment horizontal="right" vertical="center"/>
    </xf>
    <xf numFmtId="0" fontId="0" fillId="8" borderId="0" xfId="0" applyFill="1"/>
    <xf numFmtId="0" fontId="68" fillId="8" borderId="0" xfId="0" applyFont="1" applyFill="1" applyBorder="1" applyAlignment="1">
      <alignment vertical="center"/>
    </xf>
    <xf numFmtId="0" fontId="70" fillId="8" borderId="0" xfId="0" applyFont="1" applyFill="1"/>
    <xf numFmtId="0" fontId="70" fillId="8" borderId="0" xfId="0" applyFont="1" applyFill="1" applyBorder="1" applyAlignment="1">
      <alignment vertical="center"/>
    </xf>
    <xf numFmtId="0" fontId="75" fillId="8" borderId="0" xfId="0" applyFont="1" applyFill="1" applyBorder="1" applyAlignment="1">
      <alignment horizontal="right" vertical="center"/>
    </xf>
    <xf numFmtId="0" fontId="6" fillId="8" borderId="0" xfId="0" applyFont="1" applyFill="1" applyAlignment="1">
      <alignment vertical="center"/>
    </xf>
    <xf numFmtId="0" fontId="6" fillId="8" borderId="0" xfId="0" applyFont="1" applyFill="1"/>
    <xf numFmtId="0" fontId="6" fillId="7" borderId="0" xfId="0" applyFont="1" applyFill="1" applyAlignment="1">
      <alignment vertical="center"/>
    </xf>
    <xf numFmtId="0" fontId="0" fillId="7" borderId="0" xfId="0" applyFill="1"/>
    <xf numFmtId="0" fontId="70" fillId="7" borderId="0" xfId="0" applyFont="1" applyFill="1" applyBorder="1" applyAlignment="1">
      <alignment vertical="center"/>
    </xf>
    <xf numFmtId="0" fontId="76" fillId="7" borderId="0" xfId="0" applyFont="1" applyFill="1" applyBorder="1" applyAlignment="1">
      <alignment horizontal="right" vertical="center"/>
    </xf>
    <xf numFmtId="0" fontId="77" fillId="7" borderId="0" xfId="0" applyFont="1" applyFill="1" applyBorder="1" applyAlignment="1">
      <alignment horizontal="right" vertical="center"/>
    </xf>
    <xf numFmtId="0" fontId="75" fillId="7" borderId="0" xfId="0" applyFont="1" applyFill="1" applyBorder="1" applyAlignment="1">
      <alignment horizontal="right" vertical="center"/>
    </xf>
    <xf numFmtId="0" fontId="70" fillId="7" borderId="0" xfId="0" applyFont="1" applyFill="1"/>
    <xf numFmtId="0" fontId="78" fillId="8" borderId="0" xfId="0" applyFont="1" applyFill="1" applyBorder="1" applyAlignment="1">
      <alignment horizontal="right" vertical="center"/>
    </xf>
    <xf numFmtId="0" fontId="78" fillId="7" borderId="0" xfId="0" applyFont="1" applyFill="1" applyBorder="1" applyAlignment="1">
      <alignment horizontal="right" vertical="center"/>
    </xf>
    <xf numFmtId="0" fontId="70" fillId="0" borderId="0" xfId="0" applyFont="1" applyFill="1" applyAlignment="1">
      <alignment vertical="center"/>
    </xf>
    <xf numFmtId="0" fontId="70" fillId="9" borderId="0" xfId="0" applyFont="1" applyFill="1" applyAlignment="1">
      <alignment horizontal="left" vertical="center"/>
    </xf>
    <xf numFmtId="0" fontId="79" fillId="9" borderId="0" xfId="0" applyFont="1" applyFill="1" applyAlignment="1">
      <alignment vertical="center"/>
    </xf>
    <xf numFmtId="0" fontId="70" fillId="9" borderId="0" xfId="0" applyFont="1" applyFill="1"/>
    <xf numFmtId="0" fontId="79" fillId="0" borderId="0" xfId="0" applyFont="1" applyFill="1" applyAlignment="1">
      <alignment vertical="center"/>
    </xf>
    <xf numFmtId="0" fontId="7" fillId="10" borderId="15" xfId="0" applyFont="1" applyFill="1" applyBorder="1" applyAlignment="1">
      <alignment horizontal="left" vertical="center"/>
    </xf>
    <xf numFmtId="0" fontId="80" fillId="0" borderId="0" xfId="0" applyFont="1" applyAlignment="1">
      <alignment vertical="center"/>
    </xf>
    <xf numFmtId="0" fontId="81" fillId="0" borderId="0" xfId="0" applyFont="1"/>
    <xf numFmtId="0" fontId="80" fillId="0" borderId="0" xfId="0" applyFont="1" applyBorder="1" applyAlignment="1">
      <alignment horizontal="left" vertical="center" wrapText="1"/>
    </xf>
    <xf numFmtId="0" fontId="82" fillId="0" borderId="0" xfId="0" applyFont="1" applyAlignment="1">
      <alignment vertical="center" wrapText="1"/>
    </xf>
    <xf numFmtId="0" fontId="83" fillId="0" borderId="0" xfId="0" applyFont="1" applyAlignment="1">
      <alignment horizontal="left" vertical="center"/>
    </xf>
    <xf numFmtId="0" fontId="84" fillId="0" borderId="0" xfId="0" applyFont="1" applyAlignment="1">
      <alignment horizontal="center" vertical="center" wrapText="1"/>
    </xf>
    <xf numFmtId="0" fontId="85" fillId="0" borderId="0" xfId="2" applyFont="1" applyAlignment="1" applyProtection="1">
      <alignment vertical="center"/>
    </xf>
    <xf numFmtId="0" fontId="82" fillId="0" borderId="0" xfId="0" applyFont="1" applyBorder="1" applyAlignment="1">
      <alignment vertical="center"/>
    </xf>
    <xf numFmtId="0" fontId="19" fillId="0" borderId="0" xfId="2" applyFont="1" applyAlignment="1" applyProtection="1">
      <alignment vertical="center"/>
    </xf>
    <xf numFmtId="0" fontId="86" fillId="0" borderId="0" xfId="2" applyFont="1" applyAlignment="1" applyProtection="1">
      <alignment vertical="center"/>
    </xf>
    <xf numFmtId="0" fontId="87" fillId="0" borderId="0" xfId="0" applyFont="1" applyAlignment="1">
      <alignment vertical="center"/>
    </xf>
    <xf numFmtId="0" fontId="88" fillId="0" borderId="0" xfId="0" applyFont="1" applyAlignment="1">
      <alignment vertical="center" wrapText="1"/>
    </xf>
    <xf numFmtId="0" fontId="70" fillId="0" borderId="0" xfId="0" applyFont="1" applyAlignment="1">
      <alignment wrapText="1"/>
    </xf>
    <xf numFmtId="0" fontId="7" fillId="7" borderId="0" xfId="0" applyFont="1" applyFill="1" applyBorder="1" applyAlignment="1">
      <alignment horizontal="left" vertical="center"/>
    </xf>
    <xf numFmtId="0" fontId="89" fillId="7" borderId="0" xfId="0" applyFont="1" applyFill="1" applyAlignment="1">
      <alignment horizontal="left" vertical="center"/>
    </xf>
    <xf numFmtId="0" fontId="81" fillId="7" borderId="0" xfId="0" applyFont="1" applyFill="1"/>
    <xf numFmtId="0" fontId="76" fillId="7" borderId="0" xfId="0" applyFont="1" applyFill="1" applyAlignment="1">
      <alignment vertical="center"/>
    </xf>
    <xf numFmtId="0" fontId="73" fillId="8" borderId="0" xfId="0" applyFont="1" applyFill="1" applyAlignment="1">
      <alignment vertical="center"/>
    </xf>
    <xf numFmtId="0" fontId="73" fillId="7" borderId="0" xfId="0" applyFont="1" applyFill="1" applyAlignment="1">
      <alignment vertical="center"/>
    </xf>
    <xf numFmtId="0" fontId="71" fillId="8" borderId="0" xfId="0" applyFont="1" applyFill="1" applyAlignment="1">
      <alignment vertical="center"/>
    </xf>
    <xf numFmtId="0" fontId="90" fillId="8" borderId="0" xfId="0" applyFont="1" applyFill="1" applyAlignment="1">
      <alignment vertical="top" wrapText="1"/>
    </xf>
    <xf numFmtId="0" fontId="80" fillId="8" borderId="0" xfId="0" applyFont="1" applyFill="1" applyAlignment="1">
      <alignment vertical="center" wrapText="1"/>
    </xf>
    <xf numFmtId="0" fontId="70" fillId="8" borderId="0" xfId="0" applyFont="1" applyFill="1" applyBorder="1"/>
    <xf numFmtId="0" fontId="81" fillId="8" borderId="0" xfId="0" applyFont="1" applyFill="1"/>
    <xf numFmtId="0" fontId="85" fillId="8" borderId="0" xfId="2" applyFont="1" applyFill="1" applyAlignment="1" applyProtection="1">
      <alignment vertical="center"/>
    </xf>
    <xf numFmtId="0" fontId="73" fillId="8" borderId="0" xfId="0" applyFont="1" applyFill="1" applyBorder="1" applyAlignment="1">
      <alignment horizontal="center" vertical="center"/>
    </xf>
    <xf numFmtId="0" fontId="73" fillId="8" borderId="0" xfId="0" applyFont="1" applyFill="1" applyAlignment="1">
      <alignment horizontal="right" vertical="center"/>
    </xf>
    <xf numFmtId="0" fontId="88" fillId="7" borderId="0" xfId="0" applyFont="1" applyFill="1" applyAlignment="1">
      <alignment vertical="center"/>
    </xf>
    <xf numFmtId="0" fontId="9" fillId="7" borderId="0" xfId="0" applyFont="1" applyFill="1" applyAlignment="1">
      <alignment horizontal="left" vertical="center"/>
    </xf>
    <xf numFmtId="0" fontId="19" fillId="7" borderId="0" xfId="2" applyFont="1" applyFill="1" applyAlignment="1" applyProtection="1">
      <alignment vertical="center"/>
    </xf>
    <xf numFmtId="0" fontId="80" fillId="7" borderId="0" xfId="0" applyFont="1" applyFill="1" applyAlignment="1">
      <alignment vertical="center" wrapText="1"/>
    </xf>
    <xf numFmtId="0" fontId="88" fillId="8" borderId="0" xfId="0" applyFont="1" applyFill="1" applyAlignment="1">
      <alignment vertical="center"/>
    </xf>
    <xf numFmtId="0" fontId="86" fillId="8" borderId="0" xfId="2" applyFont="1" applyFill="1" applyAlignment="1" applyProtection="1">
      <alignment vertical="center"/>
    </xf>
    <xf numFmtId="0" fontId="91" fillId="7" borderId="0" xfId="0" applyFont="1" applyFill="1" applyAlignment="1">
      <alignment horizontal="left" vertical="center"/>
    </xf>
    <xf numFmtId="0" fontId="82" fillId="0" borderId="1" xfId="0" applyFont="1" applyBorder="1" applyAlignment="1">
      <alignment vertical="center"/>
    </xf>
    <xf numFmtId="0" fontId="88" fillId="0" borderId="0" xfId="0" applyFont="1"/>
    <xf numFmtId="0" fontId="92" fillId="0" borderId="0" xfId="2" applyFont="1" applyAlignment="1" applyProtection="1">
      <alignment vertical="center"/>
    </xf>
    <xf numFmtId="0" fontId="81" fillId="0" borderId="0" xfId="2" applyFont="1" applyAlignment="1" applyProtection="1">
      <alignment vertical="center"/>
    </xf>
    <xf numFmtId="0" fontId="81" fillId="0" borderId="0" xfId="0" applyFont="1" applyAlignment="1">
      <alignment vertical="center"/>
    </xf>
    <xf numFmtId="0" fontId="93" fillId="11" borderId="0" xfId="0" applyFont="1" applyFill="1" applyAlignment="1">
      <alignment horizontal="left" vertical="center"/>
    </xf>
    <xf numFmtId="0" fontId="93" fillId="11" borderId="0" xfId="0" applyFont="1" applyFill="1" applyAlignment="1">
      <alignment horizontal="center" vertical="center"/>
    </xf>
    <xf numFmtId="0" fontId="94" fillId="0" borderId="16" xfId="2" applyFont="1" applyBorder="1" applyAlignment="1" applyProtection="1">
      <alignment vertical="center"/>
    </xf>
    <xf numFmtId="0" fontId="95" fillId="0" borderId="17" xfId="0" applyFont="1" applyBorder="1" applyAlignment="1">
      <alignment vertical="center" wrapText="1"/>
    </xf>
    <xf numFmtId="0" fontId="7" fillId="0" borderId="17" xfId="0" applyFont="1" applyBorder="1" applyAlignment="1">
      <alignment horizontal="center" vertical="center" wrapText="1"/>
    </xf>
    <xf numFmtId="0" fontId="96" fillId="0" borderId="18" xfId="2" applyFont="1" applyBorder="1" applyAlignment="1" applyProtection="1">
      <alignment horizontal="center" vertical="center" wrapText="1"/>
    </xf>
    <xf numFmtId="0" fontId="23" fillId="0" borderId="19" xfId="2" applyFont="1" applyBorder="1" applyAlignment="1" applyProtection="1">
      <alignment vertical="center"/>
    </xf>
    <xf numFmtId="0" fontId="95" fillId="0" borderId="20" xfId="0" applyFont="1" applyBorder="1" applyAlignment="1">
      <alignment vertical="center"/>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23" fillId="0" borderId="21" xfId="2" applyFont="1" applyBorder="1" applyAlignment="1" applyProtection="1">
      <alignment vertical="center"/>
    </xf>
    <xf numFmtId="0" fontId="95" fillId="0" borderId="22" xfId="0" applyFont="1" applyBorder="1" applyAlignment="1">
      <alignment vertical="center" wrapText="1"/>
    </xf>
    <xf numFmtId="0" fontId="7" fillId="0" borderId="22" xfId="0" applyFont="1" applyBorder="1" applyAlignment="1">
      <alignment horizontal="center" vertical="center" wrapText="1"/>
    </xf>
    <xf numFmtId="0" fontId="93" fillId="12" borderId="23"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Border="1" applyAlignment="1">
      <alignment vertical="center" wrapText="1"/>
    </xf>
    <xf numFmtId="0" fontId="97" fillId="0" borderId="0" xfId="0" applyFont="1" applyAlignment="1">
      <alignment vertical="center"/>
    </xf>
    <xf numFmtId="0" fontId="98" fillId="0" borderId="0" xfId="0" applyFont="1" applyAlignment="1">
      <alignment vertical="center"/>
    </xf>
    <xf numFmtId="0" fontId="95" fillId="0" borderId="0" xfId="0" applyFont="1" applyFill="1" applyBorder="1" applyAlignment="1">
      <alignment vertical="center" wrapText="1"/>
    </xf>
    <xf numFmtId="0" fontId="95" fillId="0" borderId="0" xfId="0" applyFont="1" applyFill="1" applyBorder="1" applyAlignment="1">
      <alignment vertical="center"/>
    </xf>
    <xf numFmtId="0" fontId="99" fillId="0" borderId="0" xfId="0" applyFont="1" applyAlignment="1">
      <alignment vertical="center"/>
    </xf>
    <xf numFmtId="0" fontId="100" fillId="12" borderId="24" xfId="0" applyFont="1" applyFill="1" applyBorder="1" applyAlignment="1">
      <alignment vertical="center" wrapText="1"/>
    </xf>
    <xf numFmtId="0" fontId="93" fillId="12" borderId="24" xfId="0" applyFont="1" applyFill="1" applyBorder="1" applyAlignment="1">
      <alignment vertical="center" wrapText="1"/>
    </xf>
    <xf numFmtId="0" fontId="95" fillId="0" borderId="0" xfId="0" applyFont="1" applyFill="1" applyAlignment="1">
      <alignment vertical="center" wrapText="1"/>
    </xf>
    <xf numFmtId="0" fontId="95" fillId="0" borderId="14" xfId="0" applyFont="1" applyFill="1" applyBorder="1" applyAlignment="1">
      <alignment vertical="center"/>
    </xf>
    <xf numFmtId="0" fontId="98" fillId="0" borderId="0" xfId="0" applyFont="1" applyFill="1" applyAlignment="1">
      <alignment vertical="center"/>
    </xf>
    <xf numFmtId="0" fontId="97" fillId="0" borderId="0" xfId="0" applyFont="1" applyFill="1" applyAlignment="1">
      <alignment vertical="center"/>
    </xf>
    <xf numFmtId="0" fontId="81" fillId="0" borderId="0" xfId="0" applyFont="1" applyFill="1" applyAlignment="1">
      <alignment vertical="center"/>
    </xf>
    <xf numFmtId="0" fontId="88" fillId="0" borderId="0" xfId="0" applyFont="1" applyFill="1" applyAlignment="1">
      <alignment vertical="center"/>
    </xf>
    <xf numFmtId="0" fontId="95" fillId="0" borderId="0" xfId="0" applyFont="1" applyFill="1" applyAlignment="1">
      <alignment vertical="center"/>
    </xf>
    <xf numFmtId="0" fontId="101" fillId="0" borderId="0" xfId="0" applyFont="1" applyFill="1" applyAlignment="1">
      <alignment vertical="center"/>
    </xf>
    <xf numFmtId="0" fontId="76" fillId="0" borderId="0" xfId="0" applyFont="1" applyFill="1" applyAlignment="1">
      <alignment vertical="center"/>
    </xf>
    <xf numFmtId="0" fontId="7" fillId="13" borderId="25" xfId="0" applyFont="1" applyFill="1" applyBorder="1" applyAlignment="1">
      <alignment vertical="center" wrapText="1"/>
    </xf>
    <xf numFmtId="0" fontId="7" fillId="13" borderId="26" xfId="0" applyFont="1" applyFill="1" applyBorder="1" applyAlignment="1">
      <alignment vertical="center" wrapText="1"/>
    </xf>
    <xf numFmtId="0" fontId="7" fillId="0" borderId="27" xfId="0" applyFont="1" applyFill="1" applyBorder="1" applyAlignment="1">
      <alignment vertical="center" wrapText="1"/>
    </xf>
    <xf numFmtId="0" fontId="7" fillId="0" borderId="28" xfId="0" applyFont="1" applyFill="1" applyBorder="1" applyAlignment="1">
      <alignment vertical="center" wrapText="1"/>
    </xf>
    <xf numFmtId="0" fontId="72" fillId="7" borderId="0" xfId="0" applyFont="1" applyFill="1" applyAlignment="1">
      <alignment vertical="center" wrapText="1"/>
    </xf>
    <xf numFmtId="0" fontId="95" fillId="0" borderId="0" xfId="0" applyFont="1" applyAlignment="1" applyProtection="1">
      <alignment vertical="center"/>
      <protection locked="0"/>
    </xf>
    <xf numFmtId="0" fontId="102" fillId="0" borderId="0" xfId="0" applyFont="1" applyAlignment="1">
      <alignment vertical="center"/>
    </xf>
    <xf numFmtId="0" fontId="93" fillId="0" borderId="0" xfId="0" applyFont="1" applyFill="1" applyAlignment="1">
      <alignment vertical="center"/>
    </xf>
    <xf numFmtId="0" fontId="79" fillId="0" borderId="0" xfId="0" applyFont="1" applyFill="1"/>
    <xf numFmtId="0" fontId="93" fillId="0" borderId="29" xfId="0" applyFont="1" applyFill="1" applyBorder="1" applyAlignment="1">
      <alignment horizontal="center" vertical="center"/>
    </xf>
    <xf numFmtId="0" fontId="103" fillId="0" borderId="30" xfId="0" applyFont="1" applyFill="1" applyBorder="1" applyAlignment="1">
      <alignment horizontal="center" vertical="center" wrapText="1"/>
    </xf>
    <xf numFmtId="9" fontId="71" fillId="0" borderId="0" xfId="9" applyFont="1" applyAlignment="1">
      <alignment horizontal="center"/>
    </xf>
    <xf numFmtId="0" fontId="104" fillId="0" borderId="0" xfId="0" applyFont="1" applyAlignment="1">
      <alignment vertical="center"/>
    </xf>
    <xf numFmtId="0" fontId="95" fillId="7" borderId="0" xfId="0" applyFont="1" applyFill="1" applyBorder="1" applyAlignment="1">
      <alignment horizontal="right" vertical="center"/>
    </xf>
    <xf numFmtId="0" fontId="95" fillId="7" borderId="0" xfId="0" applyFont="1" applyFill="1" applyBorder="1" applyAlignment="1">
      <alignment horizontal="left" vertical="center"/>
    </xf>
    <xf numFmtId="0" fontId="105" fillId="8" borderId="0" xfId="0" applyFont="1" applyFill="1" applyAlignment="1" applyProtection="1">
      <alignment horizontal="left" vertical="center"/>
      <protection locked="0"/>
    </xf>
    <xf numFmtId="0" fontId="71" fillId="7" borderId="0" xfId="0" applyFont="1" applyFill="1" applyAlignment="1">
      <alignment vertical="center"/>
    </xf>
    <xf numFmtId="0" fontId="70" fillId="7" borderId="0" xfId="0" applyFont="1" applyFill="1" applyAlignment="1">
      <alignment horizontal="center" vertical="center"/>
    </xf>
    <xf numFmtId="0" fontId="95" fillId="14" borderId="0" xfId="0" applyFont="1" applyFill="1" applyBorder="1" applyAlignment="1">
      <alignment horizontal="right" vertical="center"/>
    </xf>
    <xf numFmtId="0" fontId="95" fillId="15" borderId="0" xfId="0" applyFont="1" applyFill="1" applyBorder="1" applyAlignment="1">
      <alignment horizontal="right" vertical="center"/>
    </xf>
    <xf numFmtId="0" fontId="106" fillId="16" borderId="0" xfId="0" applyFont="1" applyFill="1" applyBorder="1" applyAlignment="1">
      <alignment horizontal="right" vertical="center" wrapText="1"/>
    </xf>
    <xf numFmtId="0" fontId="106" fillId="17" borderId="0" xfId="0" applyFont="1" applyFill="1" applyBorder="1" applyAlignment="1">
      <alignment horizontal="right" vertical="center" wrapText="1"/>
    </xf>
    <xf numFmtId="0" fontId="95" fillId="16" borderId="0" xfId="0" applyFont="1" applyFill="1" applyBorder="1" applyAlignment="1">
      <alignment horizontal="right" vertical="center"/>
    </xf>
    <xf numFmtId="0" fontId="95" fillId="7" borderId="0" xfId="0" applyFont="1" applyFill="1" applyBorder="1" applyAlignment="1">
      <alignment vertical="center"/>
    </xf>
    <xf numFmtId="0" fontId="107" fillId="9" borderId="0" xfId="0" applyFont="1" applyFill="1" applyAlignment="1">
      <alignment vertical="center"/>
    </xf>
    <xf numFmtId="0" fontId="107" fillId="9" borderId="0" xfId="0" applyFont="1" applyFill="1" applyAlignment="1">
      <alignment horizontal="left" vertical="center"/>
    </xf>
    <xf numFmtId="0" fontId="104" fillId="7" borderId="0" xfId="0" applyFont="1" applyFill="1" applyAlignment="1">
      <alignment vertical="center"/>
    </xf>
    <xf numFmtId="0" fontId="68" fillId="7" borderId="0" xfId="0" applyFont="1" applyFill="1" applyAlignment="1">
      <alignment vertical="center"/>
    </xf>
    <xf numFmtId="0" fontId="68" fillId="7" borderId="0" xfId="0" applyFont="1" applyFill="1" applyBorder="1" applyAlignment="1">
      <alignment vertical="center"/>
    </xf>
    <xf numFmtId="0" fontId="108" fillId="7" borderId="31" xfId="0" applyFont="1" applyFill="1" applyBorder="1" applyAlignment="1">
      <alignment horizontal="center" vertical="center" wrapText="1"/>
    </xf>
    <xf numFmtId="0" fontId="109" fillId="18" borderId="0" xfId="0" applyFont="1" applyFill="1" applyBorder="1" applyAlignment="1">
      <alignment horizontal="center" vertical="center"/>
    </xf>
    <xf numFmtId="0" fontId="110" fillId="18" borderId="32" xfId="0" applyFont="1" applyFill="1" applyBorder="1" applyAlignment="1">
      <alignment horizontal="center" vertical="center"/>
    </xf>
    <xf numFmtId="0" fontId="111" fillId="18" borderId="32" xfId="0" applyFont="1" applyFill="1" applyBorder="1" applyAlignment="1">
      <alignment horizontal="center" vertical="center" wrapText="1"/>
    </xf>
    <xf numFmtId="0" fontId="112" fillId="18" borderId="33" xfId="0" applyFont="1" applyFill="1" applyBorder="1" applyAlignment="1">
      <alignment horizontal="center" vertical="center" wrapText="1"/>
    </xf>
    <xf numFmtId="0" fontId="108" fillId="7" borderId="0" xfId="0" applyFont="1" applyFill="1" applyBorder="1" applyAlignment="1">
      <alignment horizontal="center" vertical="center" wrapText="1"/>
    </xf>
    <xf numFmtId="0" fontId="105" fillId="7" borderId="0" xfId="0" applyFont="1" applyFill="1" applyBorder="1" applyAlignment="1">
      <alignment horizontal="left" vertical="center"/>
    </xf>
    <xf numFmtId="0" fontId="70" fillId="7" borderId="0" xfId="0" applyFont="1" applyFill="1" applyAlignment="1">
      <alignment horizontal="left"/>
    </xf>
    <xf numFmtId="0" fontId="103" fillId="19" borderId="34" xfId="0" applyFont="1" applyFill="1" applyBorder="1" applyAlignment="1">
      <alignment horizontal="center" vertical="center" wrapText="1"/>
    </xf>
    <xf numFmtId="9" fontId="113" fillId="19" borderId="34" xfId="9" applyFont="1" applyFill="1" applyBorder="1" applyAlignment="1">
      <alignment horizontal="center" vertical="center"/>
    </xf>
    <xf numFmtId="0" fontId="103" fillId="19" borderId="34" xfId="0" applyFont="1" applyFill="1" applyBorder="1" applyAlignment="1">
      <alignment horizontal="center" vertical="center"/>
    </xf>
    <xf numFmtId="0" fontId="103" fillId="20" borderId="34" xfId="0" applyFont="1" applyFill="1" applyBorder="1" applyAlignment="1">
      <alignment horizontal="center" vertical="center" wrapText="1"/>
    </xf>
    <xf numFmtId="9" fontId="113" fillId="20" borderId="34" xfId="9" applyFont="1" applyFill="1" applyBorder="1" applyAlignment="1">
      <alignment horizontal="center" vertical="center"/>
    </xf>
    <xf numFmtId="0" fontId="103" fillId="20" borderId="34" xfId="0" applyFont="1" applyFill="1" applyBorder="1" applyAlignment="1">
      <alignment horizontal="center" vertical="center"/>
    </xf>
    <xf numFmtId="0" fontId="10" fillId="21" borderId="34" xfId="0" applyFont="1" applyFill="1" applyBorder="1" applyAlignment="1">
      <alignment horizontal="center" vertical="center" wrapText="1"/>
    </xf>
    <xf numFmtId="9" fontId="95" fillId="21" borderId="34" xfId="9" applyFont="1" applyFill="1" applyBorder="1" applyAlignment="1">
      <alignment horizontal="center" vertical="center"/>
    </xf>
    <xf numFmtId="0" fontId="114" fillId="21" borderId="34" xfId="0" applyFont="1" applyFill="1" applyBorder="1" applyAlignment="1">
      <alignment horizontal="center" vertical="center"/>
    </xf>
    <xf numFmtId="0" fontId="10" fillId="22" borderId="35" xfId="0" applyFont="1" applyFill="1" applyBorder="1" applyAlignment="1">
      <alignment horizontal="center" vertical="center" wrapText="1"/>
    </xf>
    <xf numFmtId="9" fontId="95" fillId="22" borderId="35" xfId="9" applyFont="1" applyFill="1" applyBorder="1" applyAlignment="1">
      <alignment horizontal="center" vertical="center"/>
    </xf>
    <xf numFmtId="0" fontId="114" fillId="22" borderId="35" xfId="0" applyFont="1" applyFill="1" applyBorder="1" applyAlignment="1">
      <alignment horizontal="center" vertical="center"/>
    </xf>
    <xf numFmtId="0" fontId="7" fillId="10" borderId="32" xfId="0" applyFont="1" applyFill="1" applyBorder="1" applyAlignment="1">
      <alignment horizontal="right" vertical="center"/>
    </xf>
    <xf numFmtId="0" fontId="11" fillId="7" borderId="0" xfId="0" applyFont="1" applyFill="1" applyBorder="1" applyAlignment="1">
      <alignment vertical="center"/>
    </xf>
    <xf numFmtId="0" fontId="82" fillId="7" borderId="0" xfId="0" applyFont="1" applyFill="1" applyBorder="1" applyAlignment="1">
      <alignment horizontal="center" vertical="center"/>
    </xf>
    <xf numFmtId="0" fontId="115" fillId="9" borderId="0" xfId="2" applyFont="1" applyFill="1" applyAlignment="1">
      <alignment horizontal="right" vertical="center"/>
    </xf>
    <xf numFmtId="0" fontId="116" fillId="18" borderId="32" xfId="0" applyFont="1" applyFill="1" applyBorder="1" applyAlignment="1">
      <alignment horizontal="center" vertical="center"/>
    </xf>
    <xf numFmtId="0" fontId="117" fillId="9" borderId="0" xfId="2" applyFont="1" applyFill="1" applyAlignment="1">
      <alignment horizontal="right" vertical="center"/>
    </xf>
    <xf numFmtId="0" fontId="70" fillId="8" borderId="0" xfId="0" applyFont="1" applyFill="1" applyAlignment="1">
      <alignment horizontal="center" vertical="center"/>
    </xf>
    <xf numFmtId="0" fontId="115" fillId="9" borderId="0" xfId="2" applyFont="1" applyFill="1" applyAlignment="1">
      <alignment horizontal="center" vertical="center"/>
    </xf>
    <xf numFmtId="0" fontId="70" fillId="0" borderId="0" xfId="0" applyFont="1" applyAlignment="1">
      <alignment horizontal="center"/>
    </xf>
    <xf numFmtId="0" fontId="6" fillId="7" borderId="0" xfId="0" applyFont="1" applyFill="1" applyBorder="1" applyAlignment="1">
      <alignment horizontal="left" vertical="center"/>
    </xf>
    <xf numFmtId="0" fontId="7" fillId="7" borderId="0" xfId="0" applyFont="1" applyFill="1" applyBorder="1" applyAlignment="1">
      <alignment horizontal="left" vertical="center"/>
    </xf>
    <xf numFmtId="0" fontId="36" fillId="0" borderId="36" xfId="2" applyFont="1" applyBorder="1" applyAlignment="1" applyProtection="1">
      <alignment horizontal="center" vertical="center"/>
    </xf>
    <xf numFmtId="0" fontId="36" fillId="0" borderId="37" xfId="2" applyFont="1" applyBorder="1" applyAlignment="1" applyProtection="1">
      <alignment horizontal="center" vertical="center"/>
    </xf>
    <xf numFmtId="0" fontId="118" fillId="9" borderId="0" xfId="2" applyFont="1" applyFill="1">
      <alignment vertical="center"/>
    </xf>
    <xf numFmtId="0" fontId="118" fillId="9" borderId="0" xfId="2" applyFont="1" applyFill="1" applyAlignment="1">
      <alignment horizontal="right" vertical="center"/>
    </xf>
    <xf numFmtId="0" fontId="118" fillId="9" borderId="0" xfId="2" applyFont="1" applyFill="1" applyAlignment="1">
      <alignment horizontal="left" vertical="center"/>
    </xf>
    <xf numFmtId="0" fontId="115" fillId="23" borderId="0" xfId="2" applyFont="1" applyFill="1" applyAlignment="1">
      <alignment horizontal="right" vertical="center"/>
    </xf>
    <xf numFmtId="0" fontId="70" fillId="8" borderId="0" xfId="0" applyFont="1" applyFill="1" applyBorder="1" applyAlignment="1"/>
    <xf numFmtId="0" fontId="119" fillId="7" borderId="0" xfId="0" applyFont="1" applyFill="1" applyAlignment="1">
      <alignment vertical="top" wrapText="1"/>
    </xf>
    <xf numFmtId="0" fontId="120" fillId="7" borderId="0" xfId="0" applyFont="1" applyFill="1" applyBorder="1" applyAlignment="1">
      <alignment horizontal="left" vertical="center"/>
    </xf>
    <xf numFmtId="0" fontId="93" fillId="24" borderId="38" xfId="0" applyFont="1" applyFill="1" applyBorder="1" applyAlignment="1">
      <alignment horizontal="center" vertical="center"/>
    </xf>
    <xf numFmtId="0" fontId="93" fillId="24" borderId="38" xfId="0" applyFont="1" applyFill="1" applyBorder="1" applyAlignment="1">
      <alignment horizontal="center" vertical="center" wrapText="1"/>
    </xf>
    <xf numFmtId="0" fontId="5" fillId="8" borderId="0" xfId="0" applyFont="1" applyFill="1" applyAlignment="1">
      <alignment vertical="center"/>
    </xf>
    <xf numFmtId="0" fontId="5" fillId="8" borderId="0" xfId="0" applyFont="1" applyFill="1" applyAlignment="1">
      <alignment horizontal="right"/>
    </xf>
    <xf numFmtId="0" fontId="103" fillId="24" borderId="39" xfId="0" applyFont="1" applyFill="1" applyBorder="1" applyAlignment="1">
      <alignment horizontal="center" vertical="center" wrapText="1"/>
    </xf>
    <xf numFmtId="0" fontId="82" fillId="0" borderId="0" xfId="0" applyFont="1" applyAlignment="1">
      <alignment vertical="center"/>
    </xf>
    <xf numFmtId="0" fontId="83" fillId="7" borderId="0" xfId="0" applyFont="1" applyFill="1" applyAlignment="1">
      <alignment horizontal="left" vertical="center"/>
    </xf>
    <xf numFmtId="0" fontId="84" fillId="7" borderId="0" xfId="0" applyFont="1" applyFill="1" applyAlignment="1">
      <alignment horizontal="center" vertical="center" wrapText="1"/>
    </xf>
    <xf numFmtId="0" fontId="80" fillId="7" borderId="0" xfId="0" applyFont="1" applyFill="1" applyAlignment="1">
      <alignment vertical="center"/>
    </xf>
    <xf numFmtId="0" fontId="73" fillId="7" borderId="0" xfId="0" applyFont="1" applyFill="1" applyAlignment="1">
      <alignment horizontal="right" vertical="center"/>
    </xf>
    <xf numFmtId="0" fontId="80" fillId="7" borderId="0" xfId="0" applyFont="1" applyFill="1" applyBorder="1" applyAlignment="1">
      <alignment horizontal="left" vertical="center" wrapText="1"/>
    </xf>
    <xf numFmtId="0" fontId="70" fillId="0" borderId="0" xfId="0" applyFont="1" applyAlignment="1">
      <alignment vertical="center"/>
    </xf>
    <xf numFmtId="0" fontId="70" fillId="7" borderId="0" xfId="0" applyFont="1" applyFill="1" applyAlignment="1">
      <alignment vertical="center"/>
    </xf>
    <xf numFmtId="0" fontId="70" fillId="8" borderId="0" xfId="0" applyFont="1" applyFill="1" applyAlignment="1">
      <alignment vertical="center"/>
    </xf>
    <xf numFmtId="0" fontId="82" fillId="0" borderId="0" xfId="0" applyFont="1" applyAlignment="1">
      <alignment vertical="center" wrapText="1"/>
    </xf>
    <xf numFmtId="0" fontId="73" fillId="7" borderId="0" xfId="0" applyFont="1" applyFill="1" applyAlignment="1">
      <alignment vertical="center"/>
    </xf>
    <xf numFmtId="0" fontId="70" fillId="8" borderId="0" xfId="0" applyFont="1" applyFill="1" applyAlignment="1">
      <alignment vertical="center" wrapText="1"/>
    </xf>
    <xf numFmtId="0" fontId="121" fillId="7" borderId="0" xfId="0" applyFont="1" applyFill="1" applyAlignment="1">
      <alignment horizontal="left" vertical="center"/>
    </xf>
    <xf numFmtId="0" fontId="82" fillId="0" borderId="2" xfId="0" applyFont="1" applyBorder="1" applyAlignment="1">
      <alignment horizontal="left" vertical="center" wrapText="1"/>
    </xf>
    <xf numFmtId="0" fontId="82" fillId="0" borderId="3" xfId="0" applyFont="1" applyBorder="1" applyAlignment="1">
      <alignment horizontal="left" vertical="center" wrapText="1"/>
    </xf>
    <xf numFmtId="0" fontId="82" fillId="0" borderId="2" xfId="0" applyFont="1" applyBorder="1" applyAlignment="1">
      <alignment vertical="center"/>
    </xf>
    <xf numFmtId="0" fontId="82" fillId="0" borderId="3" xfId="0" applyFont="1" applyBorder="1" applyAlignment="1">
      <alignment vertical="center"/>
    </xf>
    <xf numFmtId="0" fontId="82" fillId="0" borderId="4" xfId="0" applyFont="1" applyBorder="1" applyAlignment="1">
      <alignment vertical="center"/>
    </xf>
    <xf numFmtId="0" fontId="82" fillId="0" borderId="5" xfId="0" applyFont="1" applyBorder="1" applyAlignment="1">
      <alignment vertical="center"/>
    </xf>
    <xf numFmtId="0" fontId="122" fillId="0" borderId="6" xfId="0" applyFont="1" applyBorder="1" applyAlignment="1">
      <alignment vertical="center" wrapText="1"/>
    </xf>
    <xf numFmtId="0" fontId="122" fillId="0" borderId="6" xfId="0" applyFont="1" applyFill="1" applyBorder="1" applyAlignment="1">
      <alignment vertical="center" wrapText="1"/>
    </xf>
    <xf numFmtId="0" fontId="122" fillId="0" borderId="6" xfId="0" applyFont="1" applyBorder="1" applyAlignment="1">
      <alignment horizontal="left" vertical="center" wrapText="1"/>
    </xf>
    <xf numFmtId="0" fontId="82" fillId="0" borderId="7" xfId="0" applyFont="1" applyBorder="1" applyAlignment="1">
      <alignment vertical="center"/>
    </xf>
    <xf numFmtId="0" fontId="82" fillId="0" borderId="8" xfId="0" applyFont="1" applyBorder="1" applyAlignment="1">
      <alignment vertical="center"/>
    </xf>
    <xf numFmtId="0" fontId="67" fillId="0" borderId="0" xfId="0" applyFont="1" applyAlignment="1">
      <alignment vertical="center"/>
    </xf>
    <xf numFmtId="0" fontId="0" fillId="0" borderId="0" xfId="0" applyAlignment="1">
      <alignment vertical="center"/>
    </xf>
    <xf numFmtId="0" fontId="122" fillId="0" borderId="9" xfId="0" applyFont="1" applyBorder="1" applyAlignment="1">
      <alignment vertical="center"/>
    </xf>
    <xf numFmtId="0" fontId="123" fillId="0" borderId="0" xfId="0" applyFont="1" applyAlignment="1">
      <alignment horizontal="left" vertical="center" wrapText="1"/>
    </xf>
    <xf numFmtId="0" fontId="82" fillId="0" borderId="10" xfId="0" applyFont="1" applyBorder="1" applyAlignment="1">
      <alignment vertical="center"/>
    </xf>
    <xf numFmtId="0" fontId="0" fillId="0" borderId="0" xfId="0" applyBorder="1" applyAlignment="1">
      <alignment vertical="center"/>
    </xf>
    <xf numFmtId="0" fontId="92" fillId="23" borderId="0" xfId="2" applyFont="1" applyFill="1" applyAlignment="1" applyProtection="1">
      <alignment vertical="center"/>
    </xf>
    <xf numFmtId="0" fontId="81" fillId="23" borderId="0" xfId="2" applyFont="1" applyFill="1" applyAlignment="1" applyProtection="1">
      <alignment vertical="center"/>
    </xf>
    <xf numFmtId="0" fontId="70" fillId="23" borderId="0" xfId="0" applyFont="1" applyFill="1" applyAlignment="1">
      <alignment vertical="center"/>
    </xf>
    <xf numFmtId="0" fontId="123" fillId="0" borderId="8" xfId="0" applyFont="1" applyBorder="1" applyAlignment="1">
      <alignment vertical="center"/>
    </xf>
    <xf numFmtId="0" fontId="124" fillId="0" borderId="7" xfId="0" applyFont="1" applyBorder="1" applyAlignment="1">
      <alignment vertical="center"/>
    </xf>
    <xf numFmtId="0" fontId="124" fillId="0" borderId="8" xfId="0" applyFont="1" applyBorder="1" applyAlignment="1">
      <alignment vertical="center"/>
    </xf>
    <xf numFmtId="0" fontId="124" fillId="0" borderId="2" xfId="0" applyFont="1" applyBorder="1" applyAlignment="1">
      <alignment horizontal="left" vertical="center" wrapText="1"/>
    </xf>
    <xf numFmtId="0" fontId="95" fillId="0" borderId="7" xfId="0" applyFont="1" applyBorder="1" applyAlignment="1">
      <alignment vertical="center"/>
    </xf>
    <xf numFmtId="0" fontId="103" fillId="24" borderId="15" xfId="0" applyFont="1" applyFill="1" applyBorder="1" applyAlignment="1">
      <alignment vertical="center" wrapText="1"/>
    </xf>
    <xf numFmtId="0" fontId="125" fillId="24" borderId="15" xfId="0" applyFont="1" applyFill="1" applyBorder="1" applyAlignment="1">
      <alignment vertical="center" wrapText="1"/>
    </xf>
    <xf numFmtId="0" fontId="103" fillId="24" borderId="15" xfId="0" applyFont="1" applyFill="1" applyBorder="1" applyAlignment="1">
      <alignment horizontal="center" vertical="center" wrapText="1"/>
    </xf>
    <xf numFmtId="0" fontId="20" fillId="24" borderId="15" xfId="0" applyFont="1" applyFill="1" applyBorder="1" applyAlignment="1">
      <alignment horizontal="center" vertical="center" wrapText="1"/>
    </xf>
    <xf numFmtId="0" fontId="70" fillId="9" borderId="0" xfId="0" applyFont="1" applyFill="1" applyAlignment="1">
      <alignment vertical="center"/>
    </xf>
    <xf numFmtId="0" fontId="6" fillId="7" borderId="0" xfId="0" applyFont="1" applyFill="1" applyBorder="1" applyAlignment="1">
      <alignment vertical="center"/>
    </xf>
    <xf numFmtId="0" fontId="70" fillId="0" borderId="0" xfId="0" applyFont="1" applyAlignment="1" applyProtection="1">
      <alignment vertical="center"/>
      <protection locked="0"/>
    </xf>
    <xf numFmtId="0" fontId="126" fillId="8" borderId="0" xfId="0" applyFont="1" applyFill="1" applyAlignment="1" applyProtection="1">
      <alignment vertical="center"/>
      <protection locked="0"/>
    </xf>
    <xf numFmtId="0" fontId="105" fillId="8" borderId="0" xfId="0" applyFont="1" applyFill="1" applyAlignment="1" applyProtection="1">
      <alignment vertical="center"/>
      <protection locked="0"/>
    </xf>
    <xf numFmtId="49" fontId="105" fillId="8" borderId="0" xfId="0" applyNumberFormat="1" applyFont="1" applyFill="1" applyAlignment="1" applyProtection="1">
      <alignment vertical="center"/>
      <protection locked="0"/>
    </xf>
    <xf numFmtId="0" fontId="70" fillId="0" borderId="40" xfId="0" applyFont="1" applyBorder="1" applyAlignment="1">
      <alignment vertical="center"/>
    </xf>
    <xf numFmtId="0" fontId="103" fillId="24" borderId="32" xfId="0" applyFont="1" applyFill="1" applyBorder="1" applyAlignment="1">
      <alignment horizontal="center" vertical="center" wrapText="1"/>
    </xf>
    <xf numFmtId="0" fontId="7" fillId="10" borderId="35" xfId="0" applyFont="1" applyFill="1" applyBorder="1" applyAlignment="1">
      <alignment horizontal="right" vertical="center"/>
    </xf>
    <xf numFmtId="0" fontId="103" fillId="24" borderId="32" xfId="0" applyFont="1" applyFill="1" applyBorder="1" applyAlignment="1">
      <alignment horizontal="right" vertical="center" wrapText="1"/>
    </xf>
    <xf numFmtId="0" fontId="125" fillId="24" borderId="32" xfId="0" applyFont="1" applyFill="1" applyBorder="1" applyAlignment="1">
      <alignment horizontal="center" vertical="center" wrapText="1"/>
    </xf>
    <xf numFmtId="0" fontId="93" fillId="24" borderId="32" xfId="0" applyFont="1" applyFill="1" applyBorder="1" applyAlignment="1">
      <alignment horizontal="center"/>
    </xf>
    <xf numFmtId="0" fontId="26" fillId="24" borderId="32" xfId="0" applyFont="1" applyFill="1" applyBorder="1" applyAlignment="1">
      <alignment horizontal="center" vertical="center" wrapText="1"/>
    </xf>
    <xf numFmtId="0" fontId="127" fillId="24" borderId="32" xfId="0" applyFont="1" applyFill="1" applyBorder="1" applyAlignment="1">
      <alignment horizontal="center" vertical="center"/>
    </xf>
    <xf numFmtId="0" fontId="93" fillId="24" borderId="15" xfId="0" applyFont="1" applyFill="1" applyBorder="1" applyAlignment="1">
      <alignment vertical="center"/>
    </xf>
    <xf numFmtId="0" fontId="128" fillId="8" borderId="41" xfId="0" applyFont="1" applyFill="1" applyBorder="1" applyAlignment="1">
      <alignment horizontal="center" vertical="center"/>
    </xf>
    <xf numFmtId="0" fontId="70" fillId="7" borderId="0" xfId="0" applyFont="1" applyFill="1" applyAlignment="1">
      <alignment vertical="top"/>
    </xf>
    <xf numFmtId="0" fontId="120" fillId="7" borderId="42" xfId="0" applyFont="1" applyFill="1" applyBorder="1" applyAlignment="1">
      <alignment horizontal="left" vertical="top"/>
    </xf>
    <xf numFmtId="0" fontId="42" fillId="7" borderId="42" xfId="0" applyFont="1" applyFill="1" applyBorder="1" applyAlignment="1">
      <alignment horizontal="left" vertical="top" wrapText="1"/>
    </xf>
    <xf numFmtId="0" fontId="82" fillId="0" borderId="0" xfId="0" applyFont="1" applyAlignment="1">
      <alignment vertical="top"/>
    </xf>
    <xf numFmtId="0" fontId="70" fillId="0" borderId="0" xfId="0" applyFont="1" applyAlignment="1">
      <alignment vertical="top"/>
    </xf>
    <xf numFmtId="0" fontId="122" fillId="0" borderId="0" xfId="0" applyFont="1" applyAlignment="1">
      <alignment vertical="center"/>
    </xf>
    <xf numFmtId="0" fontId="70" fillId="0" borderId="0" xfId="0" applyFont="1" applyAlignment="1">
      <alignment vertical="center" wrapText="1"/>
    </xf>
    <xf numFmtId="0" fontId="122" fillId="0" borderId="6" xfId="0" applyFont="1" applyBorder="1" applyAlignment="1">
      <alignment vertical="center"/>
    </xf>
    <xf numFmtId="0" fontId="7" fillId="25" borderId="32" xfId="0" applyFont="1" applyFill="1" applyBorder="1" applyAlignment="1" applyProtection="1">
      <alignment vertical="center"/>
      <protection locked="0"/>
    </xf>
    <xf numFmtId="0" fontId="7" fillId="25" borderId="32" xfId="0" applyFont="1" applyFill="1" applyBorder="1" applyAlignment="1" applyProtection="1">
      <alignment horizontal="left" vertical="center"/>
      <protection locked="0"/>
    </xf>
    <xf numFmtId="49" fontId="7" fillId="18" borderId="32" xfId="0" applyNumberFormat="1" applyFont="1" applyFill="1" applyBorder="1" applyAlignment="1" applyProtection="1">
      <alignment horizontal="center" vertical="center"/>
      <protection locked="0"/>
    </xf>
    <xf numFmtId="49" fontId="7" fillId="25" borderId="35" xfId="0" applyNumberFormat="1" applyFont="1" applyFill="1" applyBorder="1" applyAlignment="1" applyProtection="1">
      <alignment horizontal="center" vertical="center"/>
      <protection locked="0"/>
    </xf>
    <xf numFmtId="0" fontId="10" fillId="0" borderId="43" xfId="0" applyFont="1" applyFill="1" applyBorder="1" applyAlignment="1" applyProtection="1">
      <alignment horizontal="center" vertical="center"/>
      <protection locked="0"/>
    </xf>
    <xf numFmtId="0" fontId="10" fillId="0" borderId="44" xfId="0" applyFont="1" applyFill="1" applyBorder="1" applyAlignment="1" applyProtection="1">
      <alignment horizontal="center" vertical="center"/>
      <protection locked="0"/>
    </xf>
    <xf numFmtId="0" fontId="10" fillId="0" borderId="45" xfId="0" applyFont="1" applyFill="1" applyBorder="1" applyAlignment="1" applyProtection="1">
      <alignment horizontal="center" vertical="center"/>
      <protection locked="0"/>
    </xf>
    <xf numFmtId="0" fontId="103" fillId="25" borderId="46" xfId="0" applyFont="1" applyFill="1" applyBorder="1" applyAlignment="1" applyProtection="1">
      <alignment horizontal="center" vertical="center"/>
      <protection locked="0"/>
    </xf>
    <xf numFmtId="0" fontId="103" fillId="25" borderId="47" xfId="0" applyFont="1" applyFill="1" applyBorder="1" applyAlignment="1" applyProtection="1">
      <alignment horizontal="center" vertical="center"/>
      <protection locked="0"/>
    </xf>
    <xf numFmtId="0" fontId="103" fillId="25" borderId="35" xfId="0" applyFont="1" applyFill="1" applyBorder="1" applyAlignment="1" applyProtection="1">
      <alignment horizontal="center" vertical="center"/>
      <protection locked="0"/>
    </xf>
    <xf numFmtId="0" fontId="105" fillId="18" borderId="15" xfId="0" applyFont="1" applyFill="1" applyBorder="1" applyAlignment="1" applyProtection="1">
      <alignment horizontal="left" vertical="center"/>
      <protection locked="0"/>
    </xf>
    <xf numFmtId="0" fontId="7" fillId="18" borderId="15" xfId="0" applyFont="1" applyFill="1" applyBorder="1" applyAlignment="1" applyProtection="1">
      <alignment horizontal="left" vertical="center" wrapText="1"/>
      <protection locked="0"/>
    </xf>
    <xf numFmtId="0" fontId="105" fillId="18" borderId="15" xfId="0" applyFont="1" applyFill="1" applyBorder="1" applyAlignment="1" applyProtection="1">
      <alignment horizontal="left" vertical="center" wrapText="1"/>
      <protection locked="0"/>
    </xf>
    <xf numFmtId="0" fontId="7" fillId="26" borderId="48" xfId="0" applyFont="1" applyFill="1" applyBorder="1" applyAlignment="1" applyProtection="1">
      <alignment horizontal="left" vertical="center" wrapText="1"/>
      <protection locked="0"/>
    </xf>
    <xf numFmtId="0" fontId="7" fillId="18" borderId="48" xfId="0" applyFont="1" applyFill="1" applyBorder="1" applyAlignment="1" applyProtection="1">
      <alignment horizontal="left" vertical="center" wrapText="1"/>
      <protection locked="0"/>
    </xf>
    <xf numFmtId="0" fontId="129" fillId="27" borderId="48" xfId="0" applyFont="1" applyFill="1" applyBorder="1" applyAlignment="1" applyProtection="1">
      <alignment horizontal="center" vertical="center" wrapText="1"/>
      <protection locked="0"/>
    </xf>
    <xf numFmtId="0" fontId="7" fillId="26" borderId="15" xfId="0" applyFont="1" applyFill="1" applyBorder="1" applyAlignment="1" applyProtection="1">
      <alignment horizontal="left" vertical="center" wrapText="1"/>
      <protection locked="0"/>
    </xf>
    <xf numFmtId="0" fontId="129" fillId="27" borderId="15" xfId="0" applyFont="1" applyFill="1" applyBorder="1" applyAlignment="1" applyProtection="1">
      <alignment horizontal="center" vertical="center" wrapText="1"/>
      <protection locked="0"/>
    </xf>
    <xf numFmtId="0" fontId="7" fillId="26" borderId="32" xfId="0" applyFont="1" applyFill="1" applyBorder="1" applyAlignment="1" applyProtection="1">
      <alignment horizontal="center" vertical="center"/>
      <protection locked="0"/>
    </xf>
    <xf numFmtId="0" fontId="130" fillId="18" borderId="49" xfId="0" applyFont="1" applyFill="1" applyBorder="1" applyAlignment="1" applyProtection="1">
      <alignment horizontal="left" vertical="center" wrapText="1"/>
      <protection locked="0"/>
    </xf>
    <xf numFmtId="0" fontId="130" fillId="18" borderId="50" xfId="0" applyFont="1" applyFill="1" applyBorder="1" applyAlignment="1" applyProtection="1">
      <alignment horizontal="left" vertical="center" wrapText="1"/>
      <protection locked="0"/>
    </xf>
    <xf numFmtId="0" fontId="11" fillId="26" borderId="32" xfId="0" applyFont="1" applyFill="1" applyBorder="1" applyAlignment="1" applyProtection="1">
      <alignment horizontal="left" vertical="center" wrapText="1"/>
      <protection locked="0"/>
    </xf>
    <xf numFmtId="0" fontId="11" fillId="18" borderId="49" xfId="0" applyFont="1" applyFill="1" applyBorder="1" applyAlignment="1" applyProtection="1">
      <alignment horizontal="left" vertical="center" wrapText="1"/>
      <protection locked="0"/>
    </xf>
    <xf numFmtId="0" fontId="11" fillId="18" borderId="50" xfId="0" applyFont="1" applyFill="1" applyBorder="1" applyAlignment="1" applyProtection="1">
      <alignment horizontal="left" vertical="center" wrapText="1"/>
      <protection locked="0"/>
    </xf>
    <xf numFmtId="0" fontId="7" fillId="26" borderId="51" xfId="0" applyFont="1" applyFill="1" applyBorder="1" applyAlignment="1" applyProtection="1">
      <alignment horizontal="left" vertical="center" wrapText="1"/>
      <protection locked="0"/>
    </xf>
    <xf numFmtId="0" fontId="7" fillId="18" borderId="35" xfId="0" applyFont="1" applyFill="1" applyBorder="1" applyAlignment="1" applyProtection="1">
      <alignment horizontal="left" vertical="center" wrapText="1"/>
      <protection locked="0"/>
    </xf>
    <xf numFmtId="0" fontId="7" fillId="26" borderId="52" xfId="0" applyFont="1" applyFill="1" applyBorder="1" applyAlignment="1" applyProtection="1">
      <alignment horizontal="left" vertical="center" wrapText="1"/>
      <protection locked="0"/>
    </xf>
    <xf numFmtId="0" fontId="7" fillId="18" borderId="32" xfId="0" applyFont="1" applyFill="1" applyBorder="1" applyAlignment="1" applyProtection="1">
      <alignment horizontal="left" vertical="center" wrapText="1"/>
      <protection locked="0"/>
    </xf>
    <xf numFmtId="0" fontId="7" fillId="27" borderId="32" xfId="0" applyFont="1" applyFill="1" applyBorder="1" applyAlignment="1" applyProtection="1">
      <alignment vertical="center" wrapText="1"/>
      <protection locked="0"/>
    </xf>
    <xf numFmtId="0" fontId="108" fillId="18" borderId="53" xfId="0" applyFont="1" applyFill="1" applyBorder="1" applyAlignment="1" applyProtection="1">
      <alignment horizontal="center" vertical="center" wrapText="1"/>
      <protection locked="0"/>
    </xf>
    <xf numFmtId="0" fontId="7" fillId="25" borderId="35" xfId="0" applyFont="1" applyFill="1" applyBorder="1" applyAlignment="1" applyProtection="1">
      <alignment horizontal="left" vertical="center"/>
      <protection locked="0"/>
    </xf>
    <xf numFmtId="49" fontId="7" fillId="18" borderId="32" xfId="0" applyNumberFormat="1" applyFont="1" applyFill="1" applyBorder="1" applyAlignment="1" applyProtection="1">
      <alignment horizontal="left" vertical="center" wrapText="1"/>
      <protection locked="0"/>
    </xf>
    <xf numFmtId="0" fontId="7" fillId="18" borderId="32" xfId="0" applyFont="1" applyFill="1" applyBorder="1" applyAlignment="1" applyProtection="1">
      <alignment horizontal="left" vertical="center"/>
      <protection locked="0"/>
    </xf>
    <xf numFmtId="0" fontId="107" fillId="9" borderId="0" xfId="0" applyFont="1" applyFill="1" applyAlignment="1">
      <alignment horizontal="left" vertical="center"/>
    </xf>
    <xf numFmtId="0" fontId="6" fillId="8" borderId="0" xfId="0" applyFont="1" applyFill="1" applyAlignment="1">
      <alignment horizontal="left" vertical="center"/>
    </xf>
    <xf numFmtId="0" fontId="6" fillId="7" borderId="0" xfId="0" applyFont="1" applyFill="1" applyAlignment="1">
      <alignment horizontal="left" vertical="center"/>
    </xf>
    <xf numFmtId="0" fontId="131" fillId="7" borderId="0" xfId="2" applyFont="1" applyFill="1" applyAlignment="1">
      <alignment horizontal="left" vertical="center" wrapText="1"/>
    </xf>
    <xf numFmtId="0" fontId="70" fillId="8" borderId="0" xfId="0" applyFont="1" applyFill="1" applyAlignment="1">
      <alignment horizontal="center" vertical="center"/>
    </xf>
    <xf numFmtId="0" fontId="5" fillId="25" borderId="47" xfId="0" applyFont="1" applyFill="1" applyBorder="1" applyAlignment="1" applyProtection="1">
      <alignment horizontal="center" vertical="center"/>
      <protection locked="0"/>
    </xf>
    <xf numFmtId="0" fontId="5" fillId="25" borderId="46" xfId="0" applyFont="1" applyFill="1" applyBorder="1" applyAlignment="1" applyProtection="1">
      <alignment horizontal="center" vertical="center"/>
      <protection locked="0"/>
    </xf>
    <xf numFmtId="0" fontId="5" fillId="25" borderId="35" xfId="0" applyFont="1" applyFill="1" applyBorder="1" applyAlignment="1" applyProtection="1">
      <alignment horizontal="center" vertical="center"/>
      <protection locked="0"/>
    </xf>
    <xf numFmtId="0" fontId="0" fillId="7" borderId="0" xfId="0" applyFill="1" applyAlignment="1">
      <alignment vertical="center"/>
    </xf>
    <xf numFmtId="0" fontId="67" fillId="7" borderId="0" xfId="0" applyFont="1" applyFill="1" applyAlignment="1">
      <alignment vertical="center"/>
    </xf>
    <xf numFmtId="0" fontId="123" fillId="7" borderId="0" xfId="0" applyFont="1" applyFill="1" applyAlignment="1">
      <alignment vertical="center"/>
    </xf>
    <xf numFmtId="0" fontId="0" fillId="8" borderId="0" xfId="0" applyFill="1" applyAlignment="1">
      <alignment vertical="center"/>
    </xf>
    <xf numFmtId="0" fontId="67" fillId="8" borderId="0" xfId="0" applyFont="1" applyFill="1" applyAlignment="1">
      <alignment vertical="center"/>
    </xf>
    <xf numFmtId="0" fontId="123" fillId="8" borderId="0" xfId="0" applyFont="1" applyFill="1" applyAlignment="1">
      <alignment vertical="center"/>
    </xf>
    <xf numFmtId="0" fontId="103" fillId="9" borderId="54" xfId="0" applyFont="1" applyFill="1" applyBorder="1" applyAlignment="1" applyProtection="1">
      <alignment horizontal="center" vertical="center" wrapText="1"/>
    </xf>
    <xf numFmtId="0" fontId="7" fillId="28" borderId="32" xfId="0" applyFont="1" applyFill="1" applyBorder="1" applyAlignment="1" applyProtection="1">
      <alignment vertical="center"/>
      <protection locked="0"/>
    </xf>
    <xf numFmtId="0" fontId="132" fillId="29" borderId="0" xfId="0" applyFont="1" applyFill="1" applyBorder="1" applyAlignment="1">
      <alignment horizontal="center" vertical="center"/>
    </xf>
    <xf numFmtId="0" fontId="132" fillId="29" borderId="0" xfId="0" applyFont="1" applyFill="1" applyBorder="1" applyAlignment="1">
      <alignment horizontal="left" vertical="center"/>
    </xf>
    <xf numFmtId="0" fontId="132" fillId="29" borderId="55" xfId="0" applyFont="1" applyFill="1" applyBorder="1" applyAlignment="1">
      <alignment horizontal="left" vertical="center"/>
    </xf>
    <xf numFmtId="0" fontId="132" fillId="29" borderId="55" xfId="0" applyFont="1" applyFill="1" applyBorder="1" applyAlignment="1">
      <alignment horizontal="center" vertical="center"/>
    </xf>
    <xf numFmtId="0" fontId="103" fillId="9" borderId="54" xfId="0" applyFont="1" applyFill="1" applyBorder="1" applyAlignment="1" applyProtection="1">
      <alignment horizontal="right" vertical="center"/>
    </xf>
    <xf numFmtId="0" fontId="0" fillId="7" borderId="0" xfId="0" applyFill="1" applyBorder="1" applyAlignment="1">
      <alignment vertical="center"/>
    </xf>
    <xf numFmtId="0" fontId="123" fillId="30" borderId="56" xfId="0" applyFont="1" applyFill="1" applyBorder="1" applyAlignment="1">
      <alignment horizontal="left" vertical="center"/>
    </xf>
    <xf numFmtId="0" fontId="123" fillId="30" borderId="57" xfId="0" applyFont="1" applyFill="1" applyBorder="1" applyAlignment="1">
      <alignment vertical="center"/>
    </xf>
    <xf numFmtId="0" fontId="123" fillId="30" borderId="58" xfId="0" applyFont="1" applyFill="1" applyBorder="1" applyAlignment="1">
      <alignment horizontal="left" vertical="center"/>
    </xf>
    <xf numFmtId="0" fontId="123" fillId="30" borderId="59" xfId="0" applyFont="1" applyFill="1" applyBorder="1" applyAlignment="1">
      <alignment horizontal="left" vertical="center"/>
    </xf>
    <xf numFmtId="0" fontId="123" fillId="30" borderId="0" xfId="0" applyFont="1" applyFill="1" applyBorder="1" applyAlignment="1">
      <alignment vertical="center"/>
    </xf>
    <xf numFmtId="0" fontId="123" fillId="30" borderId="60" xfId="0" applyFont="1" applyFill="1" applyBorder="1" applyAlignment="1">
      <alignment horizontal="left" vertical="center"/>
    </xf>
    <xf numFmtId="0" fontId="123" fillId="30" borderId="61" xfId="0" applyFont="1" applyFill="1" applyBorder="1" applyAlignment="1">
      <alignment horizontal="left" vertical="center"/>
    </xf>
    <xf numFmtId="0" fontId="123" fillId="30" borderId="62" xfId="0" applyFont="1" applyFill="1" applyBorder="1" applyAlignment="1">
      <alignment horizontal="center" vertical="center"/>
    </xf>
    <xf numFmtId="0" fontId="123" fillId="30" borderId="63" xfId="0" applyFont="1" applyFill="1" applyBorder="1" applyAlignment="1">
      <alignment horizontal="left" vertical="center"/>
    </xf>
    <xf numFmtId="0" fontId="133" fillId="31" borderId="0" xfId="0" applyFont="1" applyFill="1" applyBorder="1" applyAlignment="1">
      <alignment horizontal="center" vertical="center" wrapText="1"/>
    </xf>
    <xf numFmtId="0" fontId="134" fillId="32" borderId="0" xfId="0" applyFont="1" applyFill="1" applyBorder="1" applyAlignment="1">
      <alignment horizontal="center" vertical="center"/>
    </xf>
    <xf numFmtId="0" fontId="135" fillId="29" borderId="55" xfId="0" applyFont="1" applyFill="1" applyBorder="1" applyAlignment="1">
      <alignment horizontal="center" vertical="center"/>
    </xf>
    <xf numFmtId="0" fontId="135" fillId="29" borderId="0" xfId="0" applyFont="1" applyFill="1" applyBorder="1" applyAlignment="1">
      <alignment horizontal="center" vertical="center"/>
    </xf>
    <xf numFmtId="0" fontId="136" fillId="29" borderId="55" xfId="0" applyFont="1" applyFill="1" applyBorder="1" applyAlignment="1">
      <alignment horizontal="center" vertical="center"/>
    </xf>
    <xf numFmtId="0" fontId="136" fillId="29" borderId="0" xfId="0" applyFont="1" applyFill="1" applyBorder="1" applyAlignment="1">
      <alignment horizontal="center" vertical="center"/>
    </xf>
    <xf numFmtId="0" fontId="115" fillId="33" borderId="0" xfId="2" applyFont="1" applyFill="1" applyAlignment="1">
      <alignment horizontal="right" vertical="center"/>
    </xf>
    <xf numFmtId="0" fontId="70" fillId="33" borderId="0" xfId="0" applyFont="1" applyFill="1" applyAlignment="1">
      <alignment vertical="center"/>
    </xf>
    <xf numFmtId="0" fontId="70" fillId="34" borderId="0" xfId="0" applyFont="1" applyFill="1" applyAlignment="1">
      <alignment vertical="center"/>
    </xf>
    <xf numFmtId="0" fontId="71" fillId="34" borderId="0" xfId="0" applyFont="1" applyFill="1" applyAlignment="1">
      <alignment vertical="center"/>
    </xf>
    <xf numFmtId="0" fontId="73" fillId="34" borderId="0" xfId="0" applyFont="1" applyFill="1" applyAlignment="1">
      <alignment horizontal="right" vertical="center"/>
    </xf>
    <xf numFmtId="0" fontId="68" fillId="18" borderId="0" xfId="0" applyFont="1" applyFill="1" applyAlignment="1">
      <alignment vertical="center"/>
    </xf>
    <xf numFmtId="0" fontId="137" fillId="24" borderId="0" xfId="0" applyFont="1" applyFill="1" applyBorder="1" applyAlignment="1">
      <alignment horizontal="center" vertical="center" wrapText="1"/>
    </xf>
    <xf numFmtId="0" fontId="137" fillId="24" borderId="0" xfId="0" applyFont="1" applyFill="1" applyBorder="1" applyAlignment="1">
      <alignment horizontal="center" vertical="center"/>
    </xf>
    <xf numFmtId="0" fontId="110" fillId="35" borderId="32" xfId="0" applyFont="1" applyFill="1" applyBorder="1" applyAlignment="1">
      <alignment horizontal="center" vertical="center"/>
    </xf>
    <xf numFmtId="0" fontId="111" fillId="35" borderId="32" xfId="0" applyFont="1" applyFill="1" applyBorder="1" applyAlignment="1">
      <alignment horizontal="center" vertical="center" wrapText="1"/>
    </xf>
    <xf numFmtId="0" fontId="6" fillId="18" borderId="0" xfId="0" applyFont="1" applyFill="1" applyBorder="1" applyAlignment="1">
      <alignment horizontal="center" vertical="center"/>
    </xf>
    <xf numFmtId="0" fontId="109" fillId="18" borderId="64" xfId="0" applyFont="1" applyFill="1" applyBorder="1" applyAlignment="1">
      <alignment horizontal="center" vertical="center"/>
    </xf>
    <xf numFmtId="0" fontId="138" fillId="18" borderId="64" xfId="0" applyFont="1" applyFill="1" applyBorder="1" applyAlignment="1">
      <alignment horizontal="right" vertical="center"/>
    </xf>
    <xf numFmtId="0" fontId="108" fillId="18" borderId="65" xfId="0" applyFont="1" applyFill="1" applyBorder="1" applyAlignment="1">
      <alignment horizontal="center" vertical="center" wrapText="1"/>
    </xf>
    <xf numFmtId="0" fontId="139" fillId="18" borderId="66" xfId="0" applyFont="1" applyFill="1" applyBorder="1" applyAlignment="1">
      <alignment horizontal="center" vertical="center"/>
    </xf>
    <xf numFmtId="0" fontId="104" fillId="18" borderId="66" xfId="0" applyFont="1" applyFill="1" applyBorder="1" applyAlignment="1">
      <alignment vertical="center"/>
    </xf>
    <xf numFmtId="0" fontId="140" fillId="18" borderId="66" xfId="0" applyFont="1" applyFill="1" applyBorder="1" applyAlignment="1">
      <alignment horizontal="right" vertical="center"/>
    </xf>
    <xf numFmtId="0" fontId="68" fillId="18" borderId="66" xfId="0" applyFont="1" applyFill="1" applyBorder="1" applyAlignment="1">
      <alignment vertical="center"/>
    </xf>
    <xf numFmtId="0" fontId="141" fillId="18" borderId="0" xfId="2" applyFont="1" applyFill="1" applyBorder="1" applyAlignment="1" applyProtection="1">
      <alignment vertical="center"/>
    </xf>
    <xf numFmtId="0" fontId="141" fillId="7" borderId="0" xfId="2" applyFont="1" applyFill="1" applyBorder="1" applyAlignment="1" applyProtection="1">
      <alignment vertical="center"/>
    </xf>
    <xf numFmtId="0" fontId="142" fillId="7" borderId="0" xfId="8" applyFont="1" applyFill="1" applyBorder="1" applyAlignment="1">
      <alignment vertical="center"/>
    </xf>
    <xf numFmtId="0" fontId="142" fillId="7" borderId="0" xfId="8" applyFont="1" applyFill="1" applyBorder="1" applyAlignment="1" applyProtection="1">
      <alignment vertical="center"/>
    </xf>
    <xf numFmtId="0" fontId="108" fillId="7" borderId="0" xfId="8" applyFont="1" applyFill="1" applyBorder="1"/>
    <xf numFmtId="0" fontId="104" fillId="18" borderId="64" xfId="0" applyFont="1" applyFill="1" applyBorder="1" applyAlignment="1">
      <alignment vertical="center"/>
    </xf>
    <xf numFmtId="0" fontId="138" fillId="18" borderId="0" xfId="8" applyFont="1" applyFill="1" applyBorder="1" applyProtection="1"/>
    <xf numFmtId="0" fontId="108" fillId="18" borderId="0" xfId="8" applyFont="1" applyFill="1" applyBorder="1"/>
    <xf numFmtId="0" fontId="104" fillId="0" borderId="66" xfId="0" applyFont="1" applyBorder="1" applyAlignment="1">
      <alignment vertical="center"/>
    </xf>
    <xf numFmtId="0" fontId="108" fillId="27" borderId="32" xfId="8" applyFont="1" applyFill="1" applyBorder="1"/>
    <xf numFmtId="0" fontId="142" fillId="18" borderId="0" xfId="8" applyFont="1" applyFill="1" applyBorder="1" applyAlignment="1">
      <alignment vertical="center"/>
    </xf>
    <xf numFmtId="0" fontId="108" fillId="18" borderId="32" xfId="8" applyFont="1" applyFill="1" applyBorder="1"/>
    <xf numFmtId="0" fontId="143" fillId="18" borderId="0" xfId="8" applyFont="1" applyFill="1" applyBorder="1" applyAlignment="1">
      <alignment horizontal="center" vertical="center"/>
    </xf>
    <xf numFmtId="0" fontId="142" fillId="18" borderId="0" xfId="8" applyFont="1" applyFill="1" applyBorder="1" applyAlignment="1" applyProtection="1">
      <alignment vertical="center"/>
    </xf>
    <xf numFmtId="0" fontId="112" fillId="18" borderId="67" xfId="0" applyFont="1" applyFill="1" applyBorder="1" applyAlignment="1">
      <alignment horizontal="center" vertical="center" wrapText="1"/>
    </xf>
    <xf numFmtId="0" fontId="144" fillId="8" borderId="0" xfId="0" applyFont="1" applyFill="1" applyBorder="1" applyAlignment="1">
      <alignment horizontal="left" vertical="center"/>
    </xf>
    <xf numFmtId="0" fontId="17" fillId="24" borderId="32" xfId="0" applyFont="1" applyFill="1" applyBorder="1" applyAlignment="1">
      <alignment horizontal="center"/>
    </xf>
    <xf numFmtId="0" fontId="42" fillId="8" borderId="0" xfId="0" applyFont="1" applyFill="1" applyBorder="1" applyAlignment="1">
      <alignment vertical="top"/>
    </xf>
    <xf numFmtId="0" fontId="77" fillId="7" borderId="0" xfId="0" applyFont="1" applyFill="1" applyAlignment="1">
      <alignment vertical="center"/>
    </xf>
    <xf numFmtId="0" fontId="74" fillId="7" borderId="0" xfId="0" applyFont="1" applyFill="1" applyAlignment="1">
      <alignment vertical="center"/>
    </xf>
    <xf numFmtId="0" fontId="74" fillId="7" borderId="0" xfId="0" applyFont="1" applyFill="1"/>
    <xf numFmtId="0" fontId="74" fillId="7" borderId="0" xfId="0" applyFont="1" applyFill="1" applyBorder="1" applyAlignment="1"/>
    <xf numFmtId="0" fontId="145" fillId="8" borderId="0" xfId="2" applyFont="1" applyFill="1" applyBorder="1" applyAlignment="1">
      <alignment vertical="top" wrapText="1"/>
    </xf>
    <xf numFmtId="0" fontId="145" fillId="7" borderId="0" xfId="2" applyFont="1" applyFill="1" applyBorder="1" applyAlignment="1">
      <alignment vertical="top" wrapText="1"/>
    </xf>
    <xf numFmtId="0" fontId="95" fillId="0" borderId="68" xfId="0" applyFont="1" applyFill="1" applyBorder="1" applyAlignment="1" applyProtection="1">
      <alignment vertical="center" wrapText="1"/>
      <protection locked="0"/>
    </xf>
    <xf numFmtId="0" fontId="95" fillId="0" borderId="0" xfId="0" applyFont="1" applyFill="1" applyBorder="1" applyAlignment="1" applyProtection="1">
      <alignment vertical="center" wrapText="1"/>
      <protection locked="0"/>
    </xf>
    <xf numFmtId="0" fontId="22"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95" fillId="0" borderId="69" xfId="0" applyFont="1" applyFill="1" applyBorder="1" applyAlignment="1" applyProtection="1">
      <alignment vertical="center" wrapText="1"/>
      <protection locked="0"/>
    </xf>
    <xf numFmtId="0" fontId="7" fillId="0" borderId="68" xfId="0" applyFont="1" applyFill="1" applyBorder="1" applyAlignment="1" applyProtection="1">
      <alignment vertical="center" wrapText="1"/>
      <protection locked="0"/>
    </xf>
    <xf numFmtId="0" fontId="7" fillId="0" borderId="70" xfId="0" applyFont="1" applyFill="1" applyBorder="1" applyAlignment="1" applyProtection="1">
      <alignment vertical="center" wrapText="1"/>
      <protection locked="0"/>
    </xf>
    <xf numFmtId="0" fontId="72" fillId="0" borderId="0" xfId="0" applyFont="1" applyFill="1" applyBorder="1" applyAlignment="1" applyProtection="1">
      <alignment horizontal="left" vertical="center" wrapText="1"/>
      <protection locked="0"/>
    </xf>
    <xf numFmtId="0" fontId="95" fillId="0" borderId="71" xfId="0" applyFont="1" applyFill="1" applyBorder="1" applyAlignment="1" applyProtection="1">
      <alignment vertical="center" wrapText="1"/>
      <protection locked="0"/>
    </xf>
    <xf numFmtId="0" fontId="4" fillId="9" borderId="0" xfId="2" applyFont="1" applyFill="1">
      <alignment vertical="center"/>
    </xf>
    <xf numFmtId="0" fontId="118" fillId="33" borderId="0" xfId="2" applyFont="1" applyFill="1">
      <alignment vertical="center"/>
    </xf>
    <xf numFmtId="0" fontId="144" fillId="7" borderId="42" xfId="0" applyFont="1" applyFill="1" applyBorder="1" applyAlignment="1">
      <alignment horizontal="left" vertical="top"/>
    </xf>
    <xf numFmtId="0" fontId="37" fillId="7" borderId="0" xfId="2" applyFont="1" applyFill="1" applyAlignment="1">
      <alignment horizontal="left" vertical="center" wrapText="1"/>
    </xf>
    <xf numFmtId="0" fontId="7" fillId="18" borderId="32" xfId="0" applyFont="1" applyFill="1" applyBorder="1" applyAlignment="1" applyProtection="1">
      <alignment horizontal="center" vertical="center" wrapText="1"/>
      <protection locked="0"/>
    </xf>
    <xf numFmtId="0" fontId="42" fillId="8" borderId="42" xfId="0" applyFont="1" applyFill="1" applyBorder="1" applyAlignment="1">
      <alignment horizontal="left" vertical="center"/>
    </xf>
    <xf numFmtId="0" fontId="7" fillId="27" borderId="32" xfId="0" applyFont="1" applyFill="1" applyBorder="1" applyAlignment="1" applyProtection="1">
      <alignment horizontal="left" vertical="center" wrapText="1"/>
      <protection locked="0"/>
    </xf>
    <xf numFmtId="0" fontId="82" fillId="0" borderId="7" xfId="0" applyFont="1" applyBorder="1" applyAlignment="1">
      <alignment horizontal="left" vertical="center"/>
    </xf>
    <xf numFmtId="0" fontId="82" fillId="0" borderId="8" xfId="0" applyFont="1" applyBorder="1" applyAlignment="1">
      <alignment horizontal="left" vertical="center"/>
    </xf>
    <xf numFmtId="0" fontId="7" fillId="27" borderId="35" xfId="0" applyFont="1" applyFill="1" applyBorder="1" applyAlignment="1" applyProtection="1">
      <alignment vertical="center" wrapText="1"/>
      <protection locked="0"/>
    </xf>
    <xf numFmtId="0" fontId="7" fillId="27" borderId="35" xfId="0" applyFont="1" applyFill="1" applyBorder="1" applyAlignment="1" applyProtection="1">
      <alignment horizontal="left" vertical="center" wrapText="1"/>
      <protection locked="0"/>
    </xf>
    <xf numFmtId="0" fontId="108" fillId="18" borderId="72" xfId="0" applyFont="1" applyFill="1" applyBorder="1" applyAlignment="1" applyProtection="1">
      <alignment horizontal="center" vertical="center" wrapText="1"/>
      <protection locked="0"/>
    </xf>
    <xf numFmtId="0" fontId="7" fillId="18" borderId="73" xfId="0" applyFont="1" applyFill="1" applyBorder="1" applyAlignment="1" applyProtection="1">
      <alignment horizontal="left" vertical="center" wrapText="1"/>
      <protection locked="0"/>
    </xf>
    <xf numFmtId="0" fontId="7" fillId="18" borderId="74" xfId="0" applyFont="1" applyFill="1" applyBorder="1" applyAlignment="1" applyProtection="1">
      <alignment horizontal="left" vertical="center" wrapText="1"/>
      <protection locked="0"/>
    </xf>
    <xf numFmtId="0" fontId="7" fillId="18" borderId="75" xfId="0" applyFont="1" applyFill="1" applyBorder="1" applyAlignment="1" applyProtection="1">
      <alignment horizontal="left" vertical="center" wrapText="1"/>
      <protection locked="0"/>
    </xf>
    <xf numFmtId="0" fontId="125" fillId="24" borderId="15" xfId="0" applyFont="1" applyFill="1" applyBorder="1" applyAlignment="1">
      <alignment horizontal="center" vertical="center" wrapText="1"/>
    </xf>
    <xf numFmtId="0" fontId="7" fillId="0" borderId="35" xfId="0" applyFont="1" applyFill="1" applyBorder="1" applyAlignment="1" applyProtection="1">
      <alignment horizontal="center" vertical="center" wrapText="1"/>
      <protection locked="0"/>
    </xf>
    <xf numFmtId="0" fontId="107" fillId="33" borderId="0" xfId="0" applyFont="1" applyFill="1" applyBorder="1" applyAlignment="1">
      <alignment vertical="center"/>
    </xf>
    <xf numFmtId="0" fontId="1" fillId="33" borderId="76" xfId="0" applyFont="1" applyFill="1" applyBorder="1" applyAlignment="1">
      <alignment horizontal="right" vertical="center"/>
    </xf>
    <xf numFmtId="0" fontId="7" fillId="0" borderId="0" xfId="0" applyFont="1" applyFill="1" applyBorder="1" applyAlignment="1">
      <alignment vertical="center"/>
    </xf>
    <xf numFmtId="9" fontId="136" fillId="29" borderId="55" xfId="9" applyFont="1" applyFill="1" applyBorder="1" applyAlignment="1">
      <alignment horizontal="center" vertical="center"/>
    </xf>
    <xf numFmtId="9" fontId="136" fillId="29" borderId="0" xfId="9" applyFont="1" applyFill="1" applyBorder="1" applyAlignment="1">
      <alignment horizontal="center" vertical="center"/>
    </xf>
    <xf numFmtId="0" fontId="0" fillId="33" borderId="0" xfId="0" applyFill="1" applyAlignment="1">
      <alignment vertical="center"/>
    </xf>
    <xf numFmtId="0" fontId="5" fillId="30" borderId="11" xfId="0" applyFont="1" applyFill="1" applyBorder="1" applyAlignment="1" applyProtection="1">
      <alignment horizontal="right" vertical="center"/>
      <protection locked="0"/>
    </xf>
    <xf numFmtId="0" fontId="5" fillId="33" borderId="11" xfId="0" applyFont="1" applyFill="1" applyBorder="1" applyAlignment="1" applyProtection="1">
      <alignment horizontal="right" vertical="center"/>
      <protection locked="0"/>
    </xf>
    <xf numFmtId="0" fontId="146" fillId="7" borderId="42" xfId="0" applyFont="1" applyFill="1" applyBorder="1" applyAlignment="1">
      <alignment horizontal="right" vertical="top"/>
    </xf>
    <xf numFmtId="0" fontId="78" fillId="7" borderId="0" xfId="0" applyFont="1" applyFill="1" applyAlignment="1">
      <alignment horizontal="right"/>
    </xf>
    <xf numFmtId="0" fontId="70" fillId="7" borderId="0" xfId="0" applyFont="1" applyFill="1" applyAlignment="1">
      <alignment horizontal="right"/>
    </xf>
    <xf numFmtId="0" fontId="10" fillId="36" borderId="77" xfId="0" applyFont="1" applyFill="1" applyBorder="1" applyAlignment="1">
      <alignment horizontal="right" vertical="center" wrapText="1"/>
    </xf>
    <xf numFmtId="0" fontId="125" fillId="24" borderId="78" xfId="0" applyFont="1" applyFill="1" applyBorder="1" applyAlignment="1">
      <alignment vertical="center" wrapText="1"/>
    </xf>
    <xf numFmtId="0" fontId="147" fillId="8" borderId="0" xfId="0" applyFont="1" applyFill="1" applyBorder="1" applyAlignment="1">
      <alignment horizontal="right" vertical="center"/>
    </xf>
    <xf numFmtId="0" fontId="114" fillId="7" borderId="0" xfId="0" applyFont="1" applyFill="1" applyBorder="1" applyAlignment="1">
      <alignment horizontal="right" vertical="center"/>
    </xf>
    <xf numFmtId="0" fontId="114" fillId="7" borderId="0" xfId="0" applyFont="1" applyFill="1" applyBorder="1" applyAlignment="1">
      <alignment horizontal="right"/>
    </xf>
    <xf numFmtId="0" fontId="70" fillId="7" borderId="0" xfId="0" applyFont="1" applyFill="1" applyBorder="1" applyAlignment="1">
      <alignment horizontal="right" vertical="center"/>
    </xf>
    <xf numFmtId="0" fontId="70" fillId="7" borderId="0" xfId="0" applyFont="1" applyFill="1" applyBorder="1" applyAlignment="1">
      <alignment horizontal="right"/>
    </xf>
    <xf numFmtId="0" fontId="7" fillId="7" borderId="0" xfId="0" applyFont="1" applyFill="1" applyBorder="1" applyAlignment="1">
      <alignment horizontal="right"/>
    </xf>
    <xf numFmtId="0" fontId="95" fillId="7" borderId="0" xfId="0" applyFont="1" applyFill="1"/>
    <xf numFmtId="0" fontId="9" fillId="8" borderId="0" xfId="0" applyFont="1" applyFill="1" applyAlignment="1">
      <alignment vertical="center"/>
    </xf>
    <xf numFmtId="0" fontId="6" fillId="7" borderId="0" xfId="0" applyFont="1" applyFill="1"/>
    <xf numFmtId="0" fontId="148" fillId="7" borderId="0" xfId="2" applyFont="1" applyFill="1" applyAlignment="1" applyProtection="1"/>
    <xf numFmtId="9" fontId="70" fillId="7" borderId="0" xfId="9" applyFont="1" applyFill="1"/>
    <xf numFmtId="0" fontId="7" fillId="18" borderId="79" xfId="0" applyFont="1" applyFill="1" applyBorder="1" applyAlignment="1" applyProtection="1">
      <alignment horizontal="center" vertical="center" wrapText="1"/>
      <protection locked="0"/>
    </xf>
    <xf numFmtId="0" fontId="10" fillId="36" borderId="77" xfId="0" applyFont="1" applyFill="1" applyBorder="1" applyAlignment="1">
      <alignment vertical="center" wrapText="1"/>
    </xf>
    <xf numFmtId="0" fontId="0" fillId="0" borderId="80" xfId="0" applyBorder="1" applyAlignment="1">
      <alignment vertical="center" wrapText="1"/>
    </xf>
    <xf numFmtId="0" fontId="42" fillId="7" borderId="0" xfId="0" applyFont="1" applyFill="1" applyBorder="1" applyAlignment="1">
      <alignment horizontal="left" vertical="center"/>
    </xf>
    <xf numFmtId="0" fontId="114" fillId="7" borderId="0" xfId="0" applyFont="1" applyFill="1" applyBorder="1" applyAlignment="1">
      <alignment horizontal="center" vertical="center"/>
    </xf>
    <xf numFmtId="49" fontId="82" fillId="0" borderId="0" xfId="0" applyNumberFormat="1" applyFont="1" applyBorder="1" applyAlignment="1">
      <alignment vertical="center"/>
    </xf>
    <xf numFmtId="0" fontId="149" fillId="33" borderId="0" xfId="0" applyFont="1" applyFill="1" applyBorder="1" applyAlignment="1">
      <alignment horizontal="center" vertical="center"/>
    </xf>
    <xf numFmtId="0" fontId="7" fillId="26" borderId="48" xfId="0" applyNumberFormat="1" applyFont="1" applyFill="1" applyBorder="1" applyAlignment="1" applyProtection="1">
      <alignment horizontal="left" vertical="center" wrapText="1"/>
      <protection locked="0"/>
    </xf>
    <xf numFmtId="0" fontId="7" fillId="26" borderId="15" xfId="0" applyNumberFormat="1" applyFont="1" applyFill="1" applyBorder="1" applyAlignment="1" applyProtection="1">
      <alignment horizontal="left" vertical="center" wrapText="1"/>
      <protection locked="0"/>
    </xf>
    <xf numFmtId="0" fontId="11" fillId="26" borderId="38" xfId="0" applyFont="1" applyFill="1" applyBorder="1" applyAlignment="1" applyProtection="1">
      <alignment horizontal="left" vertical="center" wrapText="1"/>
      <protection locked="0"/>
    </xf>
    <xf numFmtId="0" fontId="11" fillId="18" borderId="81" xfId="0" applyFont="1" applyFill="1" applyBorder="1" applyAlignment="1" applyProtection="1">
      <alignment horizontal="left" vertical="center" wrapText="1"/>
      <protection locked="0"/>
    </xf>
    <xf numFmtId="0" fontId="7" fillId="13" borderId="25"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07" fillId="9" borderId="0" xfId="0" applyFont="1" applyFill="1" applyAlignment="1">
      <alignment horizontal="left" vertical="center"/>
    </xf>
    <xf numFmtId="0" fontId="150" fillId="0" borderId="0" xfId="2" applyFont="1" applyBorder="1">
      <alignment vertical="center"/>
    </xf>
    <xf numFmtId="0" fontId="133" fillId="31" borderId="0" xfId="0" applyFont="1" applyFill="1" applyBorder="1" applyAlignment="1">
      <alignment vertical="center"/>
    </xf>
    <xf numFmtId="0" fontId="133" fillId="37" borderId="0" xfId="0" applyFont="1" applyFill="1" applyBorder="1" applyAlignment="1">
      <alignment vertical="center"/>
    </xf>
    <xf numFmtId="0" fontId="95" fillId="0" borderId="0" xfId="0" applyFont="1" applyFill="1" applyAlignment="1">
      <alignment vertical="center" wrapText="1"/>
    </xf>
    <xf numFmtId="0" fontId="95" fillId="0" borderId="69" xfId="0" applyFont="1" applyFill="1" applyBorder="1" applyAlignment="1" applyProtection="1">
      <alignment vertical="center" wrapText="1"/>
      <protection locked="0"/>
    </xf>
    <xf numFmtId="0" fontId="150" fillId="0" borderId="0" xfId="2" applyFont="1" applyBorder="1" applyAlignment="1">
      <alignment vertical="center"/>
    </xf>
    <xf numFmtId="0" fontId="7" fillId="0" borderId="0" xfId="2" applyFont="1" applyBorder="1" applyAlignment="1">
      <alignment vertical="center" wrapText="1"/>
    </xf>
    <xf numFmtId="0" fontId="7" fillId="18" borderId="15" xfId="0" applyFont="1" applyFill="1" applyBorder="1" applyAlignment="1" applyProtection="1">
      <alignment horizontal="center" vertical="center" wrapText="1"/>
      <protection locked="0"/>
    </xf>
    <xf numFmtId="0" fontId="70" fillId="2" borderId="0" xfId="0" applyFont="1" applyFill="1"/>
    <xf numFmtId="0" fontId="107" fillId="2" borderId="0" xfId="0" applyFont="1" applyFill="1" applyAlignment="1">
      <alignment horizontal="left" vertical="center"/>
    </xf>
    <xf numFmtId="0" fontId="115" fillId="2" borderId="0" xfId="2" applyFont="1" applyFill="1" applyAlignment="1">
      <alignment horizontal="center" vertical="center"/>
    </xf>
    <xf numFmtId="0" fontId="70" fillId="25" borderId="0" xfId="0" applyFont="1" applyFill="1"/>
    <xf numFmtId="0" fontId="107" fillId="25" borderId="0" xfId="0" applyFont="1" applyFill="1" applyAlignment="1">
      <alignment horizontal="left" vertical="center"/>
    </xf>
    <xf numFmtId="0" fontId="115" fillId="25" borderId="0" xfId="2" applyFont="1" applyFill="1" applyAlignment="1">
      <alignment horizontal="center" vertical="center"/>
    </xf>
    <xf numFmtId="0" fontId="70" fillId="38" borderId="0" xfId="0" applyFont="1" applyFill="1" applyAlignment="1">
      <alignment horizontal="left" vertical="center"/>
    </xf>
    <xf numFmtId="0" fontId="74" fillId="38" borderId="0" xfId="0" applyFont="1" applyFill="1" applyBorder="1" applyAlignment="1">
      <alignment horizontal="left" vertical="center"/>
    </xf>
    <xf numFmtId="0" fontId="70" fillId="38" borderId="0" xfId="0" applyFont="1" applyFill="1"/>
    <xf numFmtId="0" fontId="5" fillId="30" borderId="0" xfId="0" applyFont="1" applyFill="1" applyBorder="1" applyAlignment="1" applyProtection="1">
      <alignment horizontal="right" vertical="center"/>
      <protection locked="0"/>
    </xf>
    <xf numFmtId="49" fontId="7" fillId="30" borderId="11" xfId="0" applyNumberFormat="1" applyFont="1" applyFill="1" applyBorder="1" applyAlignment="1" applyProtection="1">
      <alignment horizontal="right" vertical="center"/>
    </xf>
    <xf numFmtId="0" fontId="7" fillId="36" borderId="79" xfId="0" applyFont="1" applyFill="1" applyBorder="1" applyAlignment="1" applyProtection="1">
      <alignment horizontal="right" vertical="center" wrapText="1"/>
      <protection locked="0"/>
    </xf>
    <xf numFmtId="0" fontId="7" fillId="30" borderId="11" xfId="0" applyFont="1" applyFill="1" applyBorder="1" applyAlignment="1" applyProtection="1">
      <alignment horizontal="right" vertical="center"/>
    </xf>
    <xf numFmtId="0" fontId="133" fillId="39" borderId="0" xfId="0" applyFont="1" applyFill="1" applyBorder="1" applyAlignment="1">
      <alignment horizontal="right" vertical="center"/>
    </xf>
    <xf numFmtId="0" fontId="123" fillId="30" borderId="61" xfId="0" applyFont="1" applyFill="1" applyBorder="1" applyAlignment="1">
      <alignment horizontal="left" vertical="center"/>
    </xf>
    <xf numFmtId="0" fontId="123" fillId="30" borderId="63" xfId="0" applyFont="1" applyFill="1" applyBorder="1" applyAlignment="1">
      <alignment horizontal="left" vertical="center"/>
    </xf>
    <xf numFmtId="0" fontId="70" fillId="8" borderId="0" xfId="0" applyFont="1" applyFill="1" applyBorder="1" applyAlignment="1">
      <alignment vertical="center" wrapText="1"/>
    </xf>
    <xf numFmtId="0" fontId="7" fillId="26" borderId="32" xfId="0" applyFont="1" applyFill="1" applyBorder="1" applyAlignment="1" applyProtection="1">
      <alignment horizontal="center" vertical="center" wrapText="1"/>
      <protection locked="0"/>
    </xf>
    <xf numFmtId="0" fontId="70" fillId="8" borderId="0" xfId="0" applyFont="1" applyFill="1" applyBorder="1" applyAlignment="1">
      <alignment horizontal="right" vertical="center" wrapText="1"/>
    </xf>
    <xf numFmtId="0" fontId="18" fillId="40" borderId="82" xfId="0" applyFont="1" applyFill="1" applyBorder="1" applyAlignment="1">
      <alignment horizontal="right" vertical="center" wrapText="1"/>
    </xf>
    <xf numFmtId="0" fontId="70" fillId="0" borderId="0" xfId="0" applyFont="1" applyBorder="1" applyAlignment="1">
      <alignment vertical="center" wrapText="1"/>
    </xf>
    <xf numFmtId="0" fontId="151" fillId="18" borderId="83" xfId="0" applyFont="1" applyFill="1" applyBorder="1" applyAlignment="1" applyProtection="1">
      <alignment horizontal="center" vertical="center"/>
      <protection locked="0"/>
    </xf>
    <xf numFmtId="0" fontId="151" fillId="0" borderId="83" xfId="2" applyFont="1" applyBorder="1" applyAlignment="1" applyProtection="1">
      <alignment horizontal="center" vertical="center"/>
      <protection locked="0"/>
    </xf>
    <xf numFmtId="0" fontId="54" fillId="35" borderId="83" xfId="2" applyFont="1" applyFill="1" applyBorder="1" applyAlignment="1" applyProtection="1">
      <alignment horizontal="center" vertical="center"/>
      <protection locked="0"/>
    </xf>
    <xf numFmtId="0" fontId="54" fillId="33" borderId="84" xfId="0" applyFont="1" applyFill="1" applyBorder="1" applyAlignment="1" applyProtection="1">
      <alignment horizontal="center" vertical="center"/>
      <protection locked="0"/>
    </xf>
    <xf numFmtId="0" fontId="5" fillId="30" borderId="0" xfId="0" applyFont="1" applyFill="1" applyBorder="1" applyAlignment="1" applyProtection="1">
      <alignment horizontal="right" vertical="center"/>
      <protection locked="0"/>
    </xf>
    <xf numFmtId="49" fontId="63" fillId="0" borderId="32" xfId="2" applyNumberFormat="1" applyBorder="1">
      <alignment vertical="center"/>
    </xf>
    <xf numFmtId="0" fontId="98" fillId="8" borderId="0" xfId="0" applyFont="1" applyFill="1" applyAlignment="1">
      <alignment horizontal="center" vertical="center"/>
    </xf>
    <xf numFmtId="0" fontId="11" fillId="26" borderId="85" xfId="0" applyFont="1" applyFill="1" applyBorder="1" applyAlignment="1" applyProtection="1">
      <alignment horizontal="left" vertical="center" wrapText="1"/>
      <protection locked="0"/>
    </xf>
    <xf numFmtId="0" fontId="11" fillId="26" borderId="80" xfId="0" applyFont="1" applyFill="1" applyBorder="1" applyAlignment="1" applyProtection="1">
      <alignment horizontal="left" vertical="center" wrapText="1"/>
      <protection locked="0"/>
    </xf>
    <xf numFmtId="0" fontId="138" fillId="33" borderId="86" xfId="0" applyFont="1" applyFill="1" applyBorder="1" applyAlignment="1">
      <alignment horizontal="right" vertical="center"/>
    </xf>
    <xf numFmtId="0" fontId="138" fillId="33" borderId="87" xfId="0" applyFont="1" applyFill="1" applyBorder="1" applyAlignment="1">
      <alignment horizontal="right" vertical="center"/>
    </xf>
    <xf numFmtId="0" fontId="108" fillId="18" borderId="88" xfId="0" applyFont="1" applyFill="1" applyBorder="1" applyAlignment="1">
      <alignment horizontal="center" vertical="center" wrapText="1"/>
    </xf>
    <xf numFmtId="0" fontId="108" fillId="18" borderId="88" xfId="0" applyFont="1" applyFill="1" applyBorder="1" applyAlignment="1">
      <alignment horizontal="center" vertical="center"/>
    </xf>
    <xf numFmtId="0" fontId="108" fillId="18" borderId="89" xfId="0" applyFont="1" applyFill="1" applyBorder="1" applyAlignment="1">
      <alignment horizontal="center" vertical="center"/>
    </xf>
    <xf numFmtId="0" fontId="138" fillId="18" borderId="90" xfId="0" applyFont="1" applyFill="1" applyBorder="1" applyAlignment="1">
      <alignment horizontal="center" vertical="center"/>
    </xf>
    <xf numFmtId="0" fontId="138" fillId="18" borderId="67" xfId="0" applyFont="1" applyFill="1" applyBorder="1" applyAlignment="1">
      <alignment horizontal="center" vertical="center"/>
    </xf>
    <xf numFmtId="0" fontId="138" fillId="18" borderId="33" xfId="0" applyFont="1" applyFill="1" applyBorder="1" applyAlignment="1">
      <alignment horizontal="center" vertical="center"/>
    </xf>
    <xf numFmtId="0" fontId="152" fillId="9" borderId="91" xfId="0" applyFont="1" applyFill="1" applyBorder="1" applyAlignment="1">
      <alignment horizontal="right" vertical="center"/>
    </xf>
    <xf numFmtId="0" fontId="152" fillId="9" borderId="92" xfId="0" applyFont="1" applyFill="1" applyBorder="1" applyAlignment="1">
      <alignment horizontal="right" vertical="center"/>
    </xf>
    <xf numFmtId="0" fontId="108" fillId="18" borderId="93" xfId="0" applyFont="1" applyFill="1" applyBorder="1" applyAlignment="1">
      <alignment horizontal="center" vertical="center" wrapText="1"/>
    </xf>
    <xf numFmtId="0" fontId="47" fillId="18" borderId="94" xfId="0" applyFont="1" applyFill="1" applyBorder="1" applyAlignment="1">
      <alignment horizontal="center" vertical="center"/>
    </xf>
    <xf numFmtId="0" fontId="153" fillId="18" borderId="95" xfId="0" applyFont="1" applyFill="1" applyBorder="1" applyAlignment="1">
      <alignment horizontal="center" vertical="center"/>
    </xf>
    <xf numFmtId="0" fontId="154" fillId="18" borderId="64" xfId="0" applyFont="1" applyFill="1" applyBorder="1" applyAlignment="1">
      <alignment horizontal="center" vertical="center" wrapText="1"/>
    </xf>
    <xf numFmtId="0" fontId="154" fillId="18" borderId="0" xfId="0" applyFont="1" applyFill="1" applyBorder="1" applyAlignment="1">
      <alignment horizontal="center" vertical="center" wrapText="1"/>
    </xf>
    <xf numFmtId="0" fontId="154" fillId="18" borderId="65" xfId="0" applyFont="1" applyFill="1" applyBorder="1" applyAlignment="1">
      <alignment horizontal="center" vertical="center" wrapText="1"/>
    </xf>
    <xf numFmtId="0" fontId="154" fillId="18" borderId="96" xfId="0" applyFont="1" applyFill="1" applyBorder="1" applyAlignment="1">
      <alignment horizontal="center" vertical="center" wrapText="1"/>
    </xf>
    <xf numFmtId="0" fontId="153" fillId="18" borderId="0" xfId="0" applyFont="1" applyFill="1" applyBorder="1" applyAlignment="1">
      <alignment horizontal="center" vertical="center"/>
    </xf>
    <xf numFmtId="0" fontId="153" fillId="18" borderId="88" xfId="0" applyFont="1" applyFill="1" applyBorder="1" applyAlignment="1">
      <alignment horizontal="center" vertical="center"/>
    </xf>
    <xf numFmtId="0" fontId="153" fillId="18" borderId="97" xfId="0" applyFont="1" applyFill="1" applyBorder="1" applyAlignment="1">
      <alignment horizontal="center" vertical="center"/>
    </xf>
    <xf numFmtId="0" fontId="153" fillId="18" borderId="89" xfId="0" applyFont="1" applyFill="1" applyBorder="1" applyAlignment="1">
      <alignment horizontal="center" vertical="center"/>
    </xf>
    <xf numFmtId="0" fontId="138" fillId="35" borderId="91" xfId="0" applyFont="1" applyFill="1" applyBorder="1" applyAlignment="1">
      <alignment horizontal="right" vertical="center"/>
    </xf>
    <xf numFmtId="0" fontId="138" fillId="35" borderId="92" xfId="0" applyFont="1" applyFill="1" applyBorder="1" applyAlignment="1">
      <alignment horizontal="right" vertical="center"/>
    </xf>
    <xf numFmtId="0" fontId="138" fillId="18" borderId="90" xfId="8" applyFont="1" applyFill="1" applyBorder="1" applyAlignment="1" applyProtection="1">
      <alignment horizontal="center" vertical="center"/>
    </xf>
    <xf numFmtId="0" fontId="138" fillId="18" borderId="67" xfId="8" applyFont="1" applyFill="1" applyBorder="1" applyAlignment="1" applyProtection="1">
      <alignment horizontal="center" vertical="center"/>
    </xf>
    <xf numFmtId="0" fontId="138" fillId="18" borderId="33" xfId="8" applyFont="1" applyFill="1" applyBorder="1" applyAlignment="1" applyProtection="1">
      <alignment horizontal="center" vertical="center"/>
    </xf>
    <xf numFmtId="0" fontId="1" fillId="18" borderId="0" xfId="0" applyFont="1" applyFill="1" applyBorder="1" applyAlignment="1">
      <alignment horizontal="center" vertical="center"/>
    </xf>
    <xf numFmtId="0" fontId="155" fillId="24" borderId="98" xfId="0" applyFont="1" applyFill="1" applyBorder="1" applyAlignment="1">
      <alignment horizontal="center" vertical="center"/>
    </xf>
    <xf numFmtId="0" fontId="155" fillId="24" borderId="99" xfId="0" applyFont="1" applyFill="1" applyBorder="1" applyAlignment="1">
      <alignment horizontal="center" vertical="center"/>
    </xf>
    <xf numFmtId="0" fontId="155" fillId="24" borderId="91" xfId="0" applyFont="1" applyFill="1" applyBorder="1" applyAlignment="1">
      <alignment horizontal="center" vertical="center"/>
    </xf>
    <xf numFmtId="0" fontId="155" fillId="24" borderId="0" xfId="0" applyFont="1" applyFill="1" applyBorder="1" applyAlignment="1">
      <alignment horizontal="center" vertical="center"/>
    </xf>
    <xf numFmtId="0" fontId="155" fillId="24" borderId="99" xfId="0" applyFont="1" applyFill="1" applyBorder="1" applyAlignment="1">
      <alignment horizontal="center" vertical="center" wrapText="1"/>
    </xf>
    <xf numFmtId="0" fontId="155" fillId="24" borderId="100" xfId="0" applyFont="1" applyFill="1" applyBorder="1" applyAlignment="1">
      <alignment horizontal="center" vertical="center" wrapText="1"/>
    </xf>
    <xf numFmtId="0" fontId="155" fillId="24" borderId="101" xfId="0" applyFont="1" applyFill="1" applyBorder="1" applyAlignment="1">
      <alignment horizontal="center" vertical="center" wrapText="1"/>
    </xf>
    <xf numFmtId="0" fontId="7" fillId="18" borderId="93" xfId="0" applyFont="1" applyFill="1" applyBorder="1" applyAlignment="1">
      <alignment horizontal="center" vertical="center" wrapText="1"/>
    </xf>
    <xf numFmtId="0" fontId="108" fillId="18" borderId="89" xfId="0" applyFont="1" applyFill="1" applyBorder="1" applyAlignment="1">
      <alignment horizontal="center" vertical="center" wrapText="1"/>
    </xf>
    <xf numFmtId="0" fontId="138" fillId="18" borderId="94" xfId="0" applyFont="1" applyFill="1" applyBorder="1" applyAlignment="1">
      <alignment horizontal="center" vertical="center"/>
    </xf>
    <xf numFmtId="0" fontId="138" fillId="18" borderId="95" xfId="0" applyFont="1" applyFill="1" applyBorder="1" applyAlignment="1">
      <alignment horizontal="center" vertical="center"/>
    </xf>
    <xf numFmtId="0" fontId="138" fillId="18" borderId="102" xfId="0" applyFont="1" applyFill="1" applyBorder="1" applyAlignment="1">
      <alignment horizontal="center" vertical="center"/>
    </xf>
    <xf numFmtId="0" fontId="156" fillId="0" borderId="90" xfId="0" applyFont="1" applyBorder="1" applyAlignment="1">
      <alignment horizontal="center" vertical="center"/>
    </xf>
    <xf numFmtId="0" fontId="156" fillId="0" borderId="67" xfId="0" applyFont="1" applyBorder="1" applyAlignment="1">
      <alignment horizontal="center" vertical="center"/>
    </xf>
    <xf numFmtId="0" fontId="156" fillId="0" borderId="33" xfId="0" applyFont="1" applyBorder="1" applyAlignment="1">
      <alignment horizontal="center" vertical="center"/>
    </xf>
    <xf numFmtId="0" fontId="107" fillId="9" borderId="0" xfId="0" applyFont="1" applyFill="1" applyAlignment="1">
      <alignment horizontal="left" vertical="center"/>
    </xf>
    <xf numFmtId="0" fontId="108" fillId="0" borderId="103" xfId="0" applyFont="1" applyBorder="1" applyAlignment="1">
      <alignment horizontal="center" vertical="center" wrapText="1"/>
    </xf>
    <xf numFmtId="0" fontId="108" fillId="0" borderId="0" xfId="0" applyFont="1" applyBorder="1" applyAlignment="1">
      <alignment horizontal="center" vertical="center" wrapText="1"/>
    </xf>
    <xf numFmtId="0" fontId="108" fillId="0" borderId="97" xfId="0" applyFont="1" applyBorder="1" applyAlignment="1">
      <alignment horizontal="center" vertical="center" wrapText="1"/>
    </xf>
    <xf numFmtId="0" fontId="108" fillId="18" borderId="103" xfId="0" applyFont="1" applyFill="1" applyBorder="1" applyAlignment="1">
      <alignment horizontal="center" vertical="center" wrapText="1"/>
    </xf>
    <xf numFmtId="0" fontId="108" fillId="18" borderId="0" xfId="0" applyFont="1" applyFill="1" applyBorder="1" applyAlignment="1">
      <alignment horizontal="center" vertical="center" wrapText="1"/>
    </xf>
    <xf numFmtId="0" fontId="108" fillId="18" borderId="97" xfId="0" applyFont="1" applyFill="1" applyBorder="1" applyAlignment="1">
      <alignment horizontal="center" vertical="center" wrapText="1"/>
    </xf>
    <xf numFmtId="0" fontId="141" fillId="0" borderId="93" xfId="2" applyFont="1" applyBorder="1" applyAlignment="1">
      <alignment horizontal="center" vertical="center"/>
    </xf>
    <xf numFmtId="0" fontId="141" fillId="0" borderId="88" xfId="2" applyFont="1" applyBorder="1" applyAlignment="1">
      <alignment horizontal="center" vertical="center"/>
    </xf>
    <xf numFmtId="0" fontId="141" fillId="0" borderId="89" xfId="2" applyFont="1" applyBorder="1" applyAlignment="1">
      <alignment horizontal="center" vertical="center"/>
    </xf>
    <xf numFmtId="0" fontId="7" fillId="18" borderId="53" xfId="0" applyFont="1" applyFill="1" applyBorder="1" applyAlignment="1" applyProtection="1">
      <alignment horizontal="left" vertical="center" wrapText="1"/>
      <protection locked="0"/>
    </xf>
    <xf numFmtId="0" fontId="7" fillId="18" borderId="104" xfId="0" applyFont="1" applyFill="1" applyBorder="1" applyAlignment="1" applyProtection="1">
      <alignment horizontal="left" vertical="center" wrapText="1"/>
      <protection locked="0"/>
    </xf>
    <xf numFmtId="0" fontId="7" fillId="18" borderId="80" xfId="0" applyFont="1" applyFill="1" applyBorder="1" applyAlignment="1" applyProtection="1">
      <alignment horizontal="left" vertical="center" wrapText="1"/>
      <protection locked="0"/>
    </xf>
    <xf numFmtId="0" fontId="95" fillId="8" borderId="0" xfId="0" applyFont="1" applyFill="1" applyAlignment="1">
      <alignment horizontal="left" vertical="center"/>
    </xf>
    <xf numFmtId="0" fontId="6" fillId="7" borderId="0" xfId="0" applyFont="1" applyFill="1" applyBorder="1" applyAlignment="1">
      <alignment horizontal="left" vertical="center"/>
    </xf>
    <xf numFmtId="0" fontId="103" fillId="24" borderId="53" xfId="0" applyFont="1" applyFill="1" applyBorder="1" applyAlignment="1">
      <alignment horizontal="center" vertical="center" wrapText="1"/>
    </xf>
    <xf numFmtId="0" fontId="103" fillId="24" borderId="80" xfId="0" applyFont="1" applyFill="1" applyBorder="1" applyAlignment="1">
      <alignment horizontal="center" vertical="center" wrapText="1"/>
    </xf>
    <xf numFmtId="0" fontId="7" fillId="25" borderId="72" xfId="0" applyFont="1" applyFill="1" applyBorder="1" applyAlignment="1" applyProtection="1">
      <alignment horizontal="left" vertical="center"/>
      <protection locked="0"/>
    </xf>
    <xf numFmtId="0" fontId="7" fillId="25" borderId="105" xfId="0" applyFont="1" applyFill="1" applyBorder="1" applyAlignment="1" applyProtection="1">
      <alignment horizontal="left" vertical="center"/>
      <protection locked="0"/>
    </xf>
    <xf numFmtId="0" fontId="7" fillId="25" borderId="53" xfId="0" applyFont="1" applyFill="1" applyBorder="1" applyAlignment="1" applyProtection="1">
      <alignment horizontal="left" vertical="center"/>
      <protection locked="0"/>
    </xf>
    <xf numFmtId="0" fontId="7" fillId="25" borderId="80" xfId="0" applyFont="1" applyFill="1" applyBorder="1" applyAlignment="1" applyProtection="1">
      <alignment horizontal="left" vertical="center"/>
      <protection locked="0"/>
    </xf>
    <xf numFmtId="0" fontId="7" fillId="18" borderId="53" xfId="0" applyFont="1" applyFill="1" applyBorder="1" applyAlignment="1" applyProtection="1">
      <alignment horizontal="left" vertical="center"/>
      <protection locked="0"/>
    </xf>
    <xf numFmtId="0" fontId="7" fillId="18" borderId="80" xfId="0" applyFont="1" applyFill="1" applyBorder="1" applyAlignment="1" applyProtection="1">
      <alignment horizontal="left" vertical="center"/>
      <protection locked="0"/>
    </xf>
    <xf numFmtId="49" fontId="7" fillId="25" borderId="72" xfId="0" applyNumberFormat="1" applyFont="1" applyFill="1" applyBorder="1" applyAlignment="1" applyProtection="1">
      <alignment horizontal="left" vertical="center" wrapText="1"/>
      <protection locked="0"/>
    </xf>
    <xf numFmtId="49" fontId="7" fillId="25" borderId="105" xfId="0" applyNumberFormat="1" applyFont="1" applyFill="1" applyBorder="1" applyAlignment="1" applyProtection="1">
      <alignment horizontal="left" vertical="center" wrapText="1"/>
      <protection locked="0"/>
    </xf>
    <xf numFmtId="0" fontId="146" fillId="8" borderId="0" xfId="0" applyFont="1" applyFill="1" applyBorder="1" applyAlignment="1">
      <alignment horizontal="left" vertical="center" wrapText="1"/>
    </xf>
    <xf numFmtId="0" fontId="146" fillId="8" borderId="0" xfId="0" applyFont="1" applyFill="1" applyAlignment="1">
      <alignment horizontal="left" vertical="center"/>
    </xf>
    <xf numFmtId="49" fontId="5" fillId="18" borderId="53" xfId="0" applyNumberFormat="1" applyFont="1" applyFill="1" applyBorder="1" applyAlignment="1" applyProtection="1">
      <alignment horizontal="left" vertical="center"/>
      <protection locked="0"/>
    </xf>
    <xf numFmtId="49" fontId="5" fillId="18" borderId="80" xfId="0" applyNumberFormat="1" applyFont="1" applyFill="1" applyBorder="1" applyAlignment="1" applyProtection="1">
      <alignment horizontal="left" vertical="center"/>
      <protection locked="0"/>
    </xf>
    <xf numFmtId="49" fontId="7" fillId="25" borderId="53" xfId="0" applyNumberFormat="1" applyFont="1" applyFill="1" applyBorder="1" applyAlignment="1" applyProtection="1">
      <alignment horizontal="left" vertical="center"/>
      <protection locked="0"/>
    </xf>
    <xf numFmtId="49" fontId="7" fillId="25" borderId="80" xfId="0" applyNumberFormat="1" applyFont="1" applyFill="1" applyBorder="1" applyAlignment="1" applyProtection="1">
      <alignment horizontal="left" vertical="center"/>
      <protection locked="0"/>
    </xf>
    <xf numFmtId="0" fontId="6" fillId="8" borderId="0" xfId="0" applyFont="1" applyFill="1" applyBorder="1" applyAlignment="1">
      <alignment horizontal="left" vertical="center"/>
    </xf>
    <xf numFmtId="0" fontId="12" fillId="8" borderId="0" xfId="0" applyFont="1" applyFill="1" applyBorder="1" applyAlignment="1">
      <alignment horizontal="left" vertical="center"/>
    </xf>
    <xf numFmtId="0" fontId="113" fillId="0" borderId="0" xfId="0" applyFont="1" applyFill="1" applyAlignment="1">
      <alignment horizontal="left" vertical="center" wrapText="1"/>
    </xf>
    <xf numFmtId="0" fontId="103" fillId="9" borderId="38" xfId="0" applyFont="1" applyFill="1" applyBorder="1" applyAlignment="1">
      <alignment horizontal="center" vertical="top" wrapText="1"/>
    </xf>
    <xf numFmtId="0" fontId="79" fillId="9" borderId="106" xfId="0" applyFont="1" applyFill="1" applyBorder="1" applyAlignment="1">
      <alignment vertical="top"/>
    </xf>
    <xf numFmtId="0" fontId="79" fillId="9" borderId="35" xfId="0" applyFont="1" applyFill="1" applyBorder="1" applyAlignment="1">
      <alignment vertical="top"/>
    </xf>
    <xf numFmtId="0" fontId="95" fillId="41" borderId="107" xfId="0" applyFont="1" applyFill="1" applyBorder="1" applyAlignment="1">
      <alignment horizontal="right" vertical="center" wrapText="1"/>
    </xf>
    <xf numFmtId="0" fontId="95" fillId="41" borderId="108" xfId="0" applyFont="1" applyFill="1" applyBorder="1" applyAlignment="1">
      <alignment horizontal="right" vertical="center" wrapText="1"/>
    </xf>
    <xf numFmtId="0" fontId="70" fillId="41" borderId="108" xfId="0" applyFont="1" applyFill="1" applyBorder="1" applyAlignment="1">
      <alignment vertical="center"/>
    </xf>
    <xf numFmtId="0" fontId="103" fillId="9" borderId="106" xfId="0" applyFont="1" applyFill="1" applyBorder="1" applyAlignment="1">
      <alignment horizontal="center" vertical="top" wrapText="1"/>
    </xf>
    <xf numFmtId="0" fontId="7" fillId="41" borderId="107" xfId="0" applyFont="1" applyFill="1" applyBorder="1" applyAlignment="1">
      <alignment horizontal="right" vertical="center" wrapText="1"/>
    </xf>
    <xf numFmtId="0" fontId="6" fillId="41" borderId="107" xfId="0" applyFont="1" applyFill="1" applyBorder="1" applyAlignment="1">
      <alignment vertical="center"/>
    </xf>
    <xf numFmtId="0" fontId="70" fillId="41" borderId="107" xfId="0" applyFont="1" applyFill="1" applyBorder="1" applyAlignment="1">
      <alignment vertical="center"/>
    </xf>
    <xf numFmtId="0" fontId="95" fillId="41" borderId="109" xfId="0" applyFont="1" applyFill="1" applyBorder="1" applyAlignment="1">
      <alignment horizontal="right" vertical="center" wrapText="1"/>
    </xf>
    <xf numFmtId="0" fontId="39" fillId="7" borderId="0" xfId="0" applyFont="1" applyFill="1" applyAlignment="1">
      <alignment horizontal="left" vertical="center" wrapText="1"/>
    </xf>
    <xf numFmtId="0" fontId="119" fillId="7" borderId="0" xfId="0" applyFont="1" applyFill="1" applyAlignment="1">
      <alignment horizontal="left" vertical="center" wrapText="1"/>
    </xf>
    <xf numFmtId="0" fontId="71" fillId="7" borderId="42" xfId="0" applyFont="1" applyFill="1" applyBorder="1" applyAlignment="1">
      <alignment horizontal="center" vertical="center"/>
    </xf>
    <xf numFmtId="0" fontId="83" fillId="7" borderId="110" xfId="0" applyFont="1" applyFill="1" applyBorder="1" applyAlignment="1">
      <alignment horizontal="center" vertical="center" wrapText="1"/>
    </xf>
    <xf numFmtId="0" fontId="83" fillId="7" borderId="0" xfId="0" applyFont="1" applyFill="1" applyAlignment="1">
      <alignment horizontal="center" vertical="center" wrapText="1"/>
    </xf>
    <xf numFmtId="0" fontId="93" fillId="24" borderId="53" xfId="0" applyFont="1" applyFill="1" applyBorder="1" applyAlignment="1">
      <alignment horizontal="center" vertical="center"/>
    </xf>
    <xf numFmtId="0" fontId="93" fillId="24" borderId="104" xfId="0" applyFont="1" applyFill="1" applyBorder="1" applyAlignment="1">
      <alignment horizontal="center" vertical="center"/>
    </xf>
    <xf numFmtId="0" fontId="93" fillId="24" borderId="80" xfId="0" applyFont="1" applyFill="1" applyBorder="1" applyAlignment="1">
      <alignment horizontal="center" vertical="center"/>
    </xf>
    <xf numFmtId="1" fontId="99" fillId="42" borderId="111" xfId="9" applyNumberFormat="1" applyFont="1" applyFill="1" applyBorder="1" applyAlignment="1" applyProtection="1">
      <alignment horizontal="center" vertical="center" wrapText="1"/>
      <protection locked="0"/>
    </xf>
    <xf numFmtId="1" fontId="70" fillId="0" borderId="112" xfId="9" applyNumberFormat="1" applyFont="1" applyBorder="1" applyAlignment="1" applyProtection="1">
      <protection locked="0"/>
    </xf>
    <xf numFmtId="1" fontId="70" fillId="0" borderId="113" xfId="9" applyNumberFormat="1" applyFont="1" applyBorder="1" applyAlignment="1" applyProtection="1">
      <protection locked="0"/>
    </xf>
    <xf numFmtId="0" fontId="21" fillId="41" borderId="108" xfId="0" applyFont="1" applyFill="1" applyBorder="1" applyAlignment="1">
      <alignment horizontal="right" vertical="center" wrapText="1"/>
    </xf>
    <xf numFmtId="0" fontId="157" fillId="41" borderId="108" xfId="0" applyFont="1" applyFill="1" applyBorder="1" applyAlignment="1">
      <alignment vertical="center"/>
    </xf>
    <xf numFmtId="0" fontId="70" fillId="41" borderId="109" xfId="0" applyFont="1" applyFill="1" applyBorder="1" applyAlignment="1">
      <alignment vertical="center"/>
    </xf>
    <xf numFmtId="1" fontId="99" fillId="43" borderId="111" xfId="9" applyNumberFormat="1" applyFont="1" applyFill="1" applyBorder="1" applyAlignment="1" applyProtection="1">
      <alignment horizontal="center" vertical="center" wrapText="1"/>
      <protection locked="0"/>
    </xf>
    <xf numFmtId="0" fontId="108" fillId="29" borderId="38" xfId="0" applyFont="1" applyFill="1" applyBorder="1" applyAlignment="1" applyProtection="1">
      <alignment horizontal="left" vertical="center" wrapText="1"/>
      <protection locked="0"/>
    </xf>
    <xf numFmtId="0" fontId="108" fillId="29" borderId="106" xfId="0" applyFont="1" applyFill="1" applyBorder="1" applyAlignment="1" applyProtection="1">
      <alignment horizontal="left" vertical="center" wrapText="1"/>
      <protection locked="0"/>
    </xf>
    <xf numFmtId="0" fontId="108" fillId="18" borderId="106" xfId="0" applyFont="1" applyFill="1" applyBorder="1" applyAlignment="1" applyProtection="1">
      <alignment horizontal="left"/>
      <protection locked="0"/>
    </xf>
    <xf numFmtId="0" fontId="108" fillId="18" borderId="35" xfId="0" applyFont="1" applyFill="1" applyBorder="1" applyAlignment="1" applyProtection="1">
      <alignment horizontal="left"/>
      <protection locked="0"/>
    </xf>
    <xf numFmtId="0" fontId="108" fillId="44" borderId="38" xfId="0" applyFont="1" applyFill="1" applyBorder="1" applyAlignment="1" applyProtection="1">
      <alignment horizontal="left" vertical="center" wrapText="1"/>
      <protection locked="0"/>
    </xf>
    <xf numFmtId="1" fontId="99" fillId="42" borderId="112" xfId="9" applyNumberFormat="1" applyFont="1" applyFill="1" applyBorder="1" applyAlignment="1" applyProtection="1">
      <alignment horizontal="center" vertical="center" wrapText="1"/>
      <protection locked="0"/>
    </xf>
    <xf numFmtId="1" fontId="99" fillId="43" borderId="112" xfId="9" applyNumberFormat="1" applyFont="1" applyFill="1" applyBorder="1" applyAlignment="1" applyProtection="1">
      <alignment horizontal="center" vertical="center" wrapText="1"/>
      <protection locked="0"/>
    </xf>
    <xf numFmtId="1" fontId="99" fillId="43" borderId="113" xfId="9" applyNumberFormat="1" applyFont="1" applyFill="1" applyBorder="1" applyAlignment="1" applyProtection="1">
      <alignment horizontal="center" vertical="center" wrapText="1"/>
      <protection locked="0"/>
    </xf>
    <xf numFmtId="0" fontId="7" fillId="41" borderId="108" xfId="0" applyFont="1" applyFill="1" applyBorder="1" applyAlignment="1">
      <alignment horizontal="right" vertical="center" wrapText="1"/>
    </xf>
    <xf numFmtId="0" fontId="6" fillId="41" borderId="108" xfId="0" applyFont="1" applyFill="1" applyBorder="1" applyAlignment="1">
      <alignment vertical="center"/>
    </xf>
    <xf numFmtId="0" fontId="70" fillId="8" borderId="114" xfId="0" applyFont="1" applyFill="1" applyBorder="1" applyAlignment="1">
      <alignment horizontal="left" vertical="center"/>
    </xf>
    <xf numFmtId="0" fontId="70" fillId="8" borderId="0" xfId="0" applyFont="1" applyFill="1" applyAlignment="1">
      <alignment horizontal="left" vertical="center"/>
    </xf>
    <xf numFmtId="0" fontId="7" fillId="36" borderId="115" xfId="0" applyFont="1" applyFill="1" applyBorder="1" applyAlignment="1" applyProtection="1">
      <alignment horizontal="left" vertical="center" wrapText="1"/>
      <protection locked="0"/>
    </xf>
    <xf numFmtId="0" fontId="7" fillId="36" borderId="79" xfId="0" applyFont="1" applyFill="1"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0" fontId="0" fillId="0" borderId="80" xfId="0" applyBorder="1" applyAlignment="1" applyProtection="1">
      <alignment horizontal="left" vertical="center" wrapText="1"/>
      <protection locked="0"/>
    </xf>
    <xf numFmtId="0" fontId="7" fillId="10" borderId="115" xfId="0" applyFont="1" applyFill="1" applyBorder="1" applyAlignment="1">
      <alignment horizontal="left" vertical="center"/>
    </xf>
    <xf numFmtId="0" fontId="7" fillId="10" borderId="116" xfId="0" applyFont="1" applyFill="1" applyBorder="1" applyAlignment="1">
      <alignment horizontal="left" vertical="center"/>
    </xf>
    <xf numFmtId="0" fontId="7" fillId="10" borderId="79" xfId="0" applyFont="1" applyFill="1" applyBorder="1" applyAlignment="1">
      <alignment horizontal="left" vertical="center"/>
    </xf>
    <xf numFmtId="0" fontId="7" fillId="41" borderId="115" xfId="0" applyFont="1" applyFill="1" applyBorder="1" applyAlignment="1">
      <alignment horizontal="left" vertical="center"/>
    </xf>
    <xf numFmtId="0" fontId="7" fillId="41" borderId="116" xfId="0" applyFont="1" applyFill="1" applyBorder="1" applyAlignment="1">
      <alignment horizontal="left" vertical="center"/>
    </xf>
    <xf numFmtId="0" fontId="7" fillId="41" borderId="79" xfId="0" applyFont="1" applyFill="1" applyBorder="1" applyAlignment="1">
      <alignment horizontal="left" vertical="center"/>
    </xf>
    <xf numFmtId="0" fontId="7" fillId="28" borderId="115" xfId="0" applyFont="1" applyFill="1" applyBorder="1" applyAlignment="1" applyProtection="1">
      <alignment horizontal="left" vertical="center" wrapText="1"/>
      <protection locked="0"/>
    </xf>
    <xf numFmtId="0" fontId="7" fillId="28" borderId="116" xfId="0" applyFont="1" applyFill="1" applyBorder="1" applyAlignment="1" applyProtection="1">
      <alignment horizontal="left" vertical="center" wrapText="1"/>
      <protection locked="0"/>
    </xf>
    <xf numFmtId="0" fontId="7" fillId="28" borderId="79" xfId="0" applyFont="1" applyFill="1" applyBorder="1" applyAlignment="1" applyProtection="1">
      <alignment horizontal="left" vertical="center" wrapText="1"/>
      <protection locked="0"/>
    </xf>
    <xf numFmtId="0" fontId="105" fillId="18" borderId="115" xfId="0" applyFont="1" applyFill="1" applyBorder="1" applyAlignment="1" applyProtection="1">
      <alignment horizontal="left" vertical="top" wrapText="1"/>
      <protection locked="0"/>
    </xf>
    <xf numFmtId="0" fontId="105" fillId="18" borderId="116" xfId="0" applyFont="1" applyFill="1" applyBorder="1" applyAlignment="1" applyProtection="1">
      <alignment horizontal="left" vertical="top" wrapText="1"/>
      <protection locked="0"/>
    </xf>
    <xf numFmtId="0" fontId="105" fillId="18" borderId="79" xfId="0" applyFont="1" applyFill="1" applyBorder="1" applyAlignment="1" applyProtection="1">
      <alignment horizontal="left" vertical="top" wrapText="1"/>
      <protection locked="0"/>
    </xf>
    <xf numFmtId="0" fontId="7" fillId="30" borderId="115" xfId="0" applyFont="1" applyFill="1" applyBorder="1" applyAlignment="1">
      <alignment horizontal="left" vertical="center"/>
    </xf>
    <xf numFmtId="0" fontId="7" fillId="30" borderId="116" xfId="0" applyFont="1" applyFill="1" applyBorder="1" applyAlignment="1">
      <alignment horizontal="left" vertical="center"/>
    </xf>
    <xf numFmtId="0" fontId="7" fillId="30" borderId="79" xfId="0" applyFont="1" applyFill="1" applyBorder="1" applyAlignment="1">
      <alignment horizontal="left" vertical="center"/>
    </xf>
    <xf numFmtId="0" fontId="13" fillId="7" borderId="117" xfId="2" applyFont="1" applyFill="1" applyBorder="1">
      <alignment vertical="center"/>
    </xf>
    <xf numFmtId="0" fontId="158" fillId="7" borderId="117" xfId="2" applyFont="1" applyFill="1" applyBorder="1">
      <alignment vertical="center"/>
    </xf>
    <xf numFmtId="0" fontId="7" fillId="18" borderId="115" xfId="0" applyFont="1" applyFill="1" applyBorder="1" applyAlignment="1" applyProtection="1">
      <alignment horizontal="left" vertical="center" wrapText="1"/>
      <protection locked="0"/>
    </xf>
    <xf numFmtId="0" fontId="7" fillId="18" borderId="116" xfId="0" applyFont="1" applyFill="1" applyBorder="1" applyAlignment="1" applyProtection="1">
      <alignment horizontal="left" vertical="center" wrapText="1"/>
      <protection locked="0"/>
    </xf>
    <xf numFmtId="0" fontId="7" fillId="18" borderId="79" xfId="0" applyFont="1" applyFill="1" applyBorder="1" applyAlignment="1" applyProtection="1">
      <alignment horizontal="left" vertical="center" wrapText="1"/>
      <protection locked="0"/>
    </xf>
    <xf numFmtId="0" fontId="105" fillId="18" borderId="115" xfId="0" applyFont="1" applyFill="1" applyBorder="1" applyAlignment="1" applyProtection="1">
      <alignment horizontal="left" vertical="center" wrapText="1"/>
      <protection locked="0"/>
    </xf>
    <xf numFmtId="0" fontId="105" fillId="18" borderId="116" xfId="0" applyFont="1" applyFill="1" applyBorder="1" applyAlignment="1" applyProtection="1">
      <alignment horizontal="left" vertical="center" wrapText="1"/>
      <protection locked="0"/>
    </xf>
    <xf numFmtId="0" fontId="105" fillId="18" borderId="79" xfId="0" applyFont="1" applyFill="1" applyBorder="1" applyAlignment="1" applyProtection="1">
      <alignment horizontal="left" vertical="center" wrapText="1"/>
      <protection locked="0"/>
    </xf>
    <xf numFmtId="0" fontId="93" fillId="24" borderId="115" xfId="0" applyFont="1" applyFill="1" applyBorder="1" applyAlignment="1">
      <alignment horizontal="left" vertical="center"/>
    </xf>
    <xf numFmtId="0" fontId="93" fillId="24" borderId="116" xfId="0" applyFont="1" applyFill="1" applyBorder="1" applyAlignment="1">
      <alignment horizontal="left" vertical="center"/>
    </xf>
    <xf numFmtId="0" fontId="93" fillId="24" borderId="79" xfId="0" applyFont="1" applyFill="1" applyBorder="1" applyAlignment="1">
      <alignment horizontal="left" vertical="center"/>
    </xf>
    <xf numFmtId="0" fontId="6" fillId="7" borderId="114" xfId="0" applyFont="1" applyFill="1" applyBorder="1" applyAlignment="1">
      <alignment horizontal="left" vertical="center"/>
    </xf>
    <xf numFmtId="0" fontId="7" fillId="18" borderId="115" xfId="0" applyFont="1" applyFill="1" applyBorder="1" applyAlignment="1" applyProtection="1">
      <alignment horizontal="left" vertical="center" wrapText="1" shrinkToFit="1"/>
      <protection locked="0"/>
    </xf>
    <xf numFmtId="0" fontId="7" fillId="18" borderId="116" xfId="0" applyFont="1" applyFill="1" applyBorder="1" applyAlignment="1" applyProtection="1">
      <alignment horizontal="left" vertical="center" wrapText="1" shrinkToFit="1"/>
      <protection locked="0"/>
    </xf>
    <xf numFmtId="0" fontId="7" fillId="18" borderId="79" xfId="0" applyFont="1" applyFill="1" applyBorder="1" applyAlignment="1" applyProtection="1">
      <alignment horizontal="left" vertical="center" wrapText="1" shrinkToFit="1"/>
      <protection locked="0"/>
    </xf>
    <xf numFmtId="0" fontId="103" fillId="24" borderId="118" xfId="0" applyFont="1" applyFill="1" applyBorder="1" applyAlignment="1">
      <alignment horizontal="center" vertical="center" wrapText="1"/>
    </xf>
    <xf numFmtId="0" fontId="103" fillId="24" borderId="119" xfId="0" applyFont="1" applyFill="1" applyBorder="1" applyAlignment="1">
      <alignment horizontal="center" vertical="center" wrapText="1"/>
    </xf>
    <xf numFmtId="0" fontId="103" fillId="24" borderId="120" xfId="0" applyFont="1" applyFill="1" applyBorder="1" applyAlignment="1">
      <alignment horizontal="center" vertical="center" wrapText="1"/>
    </xf>
    <xf numFmtId="0" fontId="103" fillId="24" borderId="115" xfId="0" applyFont="1" applyFill="1" applyBorder="1" applyAlignment="1">
      <alignment horizontal="center" vertical="center" wrapText="1"/>
    </xf>
    <xf numFmtId="0" fontId="103" fillId="24" borderId="79" xfId="0" applyFont="1" applyFill="1" applyBorder="1" applyAlignment="1">
      <alignment horizontal="center" vertical="center" wrapText="1"/>
    </xf>
    <xf numFmtId="0" fontId="70" fillId="7" borderId="114" xfId="0" applyFont="1" applyFill="1" applyBorder="1" applyAlignment="1">
      <alignment horizontal="left" vertical="center"/>
    </xf>
    <xf numFmtId="0" fontId="18" fillId="41" borderId="121" xfId="0" applyFont="1" applyFill="1" applyBorder="1" applyAlignment="1">
      <alignment horizontal="center" vertical="center" wrapText="1"/>
    </xf>
    <xf numFmtId="0" fontId="18" fillId="41" borderId="122" xfId="0" applyFont="1" applyFill="1" applyBorder="1" applyAlignment="1">
      <alignment horizontal="center" vertical="center" wrapText="1"/>
    </xf>
    <xf numFmtId="0" fontId="18" fillId="41" borderId="124" xfId="0" applyFont="1" applyFill="1" applyBorder="1" applyAlignment="1">
      <alignment horizontal="center" vertical="center" wrapText="1"/>
    </xf>
    <xf numFmtId="0" fontId="18" fillId="41" borderId="105" xfId="0" applyFont="1" applyFill="1" applyBorder="1" applyAlignment="1">
      <alignment horizontal="center" vertical="center" wrapText="1"/>
    </xf>
    <xf numFmtId="0" fontId="18" fillId="36" borderId="121" xfId="0" applyFont="1" applyFill="1" applyBorder="1" applyAlignment="1">
      <alignment horizontal="center" vertical="center" wrapText="1"/>
    </xf>
    <xf numFmtId="0" fontId="18" fillId="36" borderId="122" xfId="0" applyFont="1" applyFill="1" applyBorder="1" applyAlignment="1">
      <alignment horizontal="center" vertical="center" wrapText="1"/>
    </xf>
    <xf numFmtId="0" fontId="18" fillId="36" borderId="123" xfId="0" applyFont="1" applyFill="1" applyBorder="1" applyAlignment="1">
      <alignment horizontal="center" vertical="center" wrapText="1"/>
    </xf>
    <xf numFmtId="0" fontId="18" fillId="36" borderId="92" xfId="0" applyFont="1" applyFill="1" applyBorder="1" applyAlignment="1">
      <alignment horizontal="center" vertical="center" wrapText="1"/>
    </xf>
    <xf numFmtId="0" fontId="18" fillId="36" borderId="124" xfId="0" applyFont="1" applyFill="1" applyBorder="1" applyAlignment="1">
      <alignment horizontal="center" vertical="center" wrapText="1"/>
    </xf>
    <xf numFmtId="0" fontId="18" fillId="36" borderId="105" xfId="0" applyFont="1" applyFill="1" applyBorder="1" applyAlignment="1">
      <alignment horizontal="center" vertical="center" wrapText="1"/>
    </xf>
    <xf numFmtId="0" fontId="105" fillId="8" borderId="0" xfId="0" applyFont="1" applyFill="1" applyBorder="1" applyAlignment="1">
      <alignment horizontal="left" vertical="center" wrapText="1"/>
    </xf>
    <xf numFmtId="0" fontId="18" fillId="36" borderId="77" xfId="0" applyFont="1" applyFill="1" applyBorder="1" applyAlignment="1">
      <alignment horizontal="right" vertical="center" wrapText="1"/>
    </xf>
    <xf numFmtId="0" fontId="18" fillId="36" borderId="80" xfId="0" applyFont="1" applyFill="1" applyBorder="1" applyAlignment="1">
      <alignment horizontal="right" vertical="center" wrapText="1"/>
    </xf>
    <xf numFmtId="0" fontId="103" fillId="24" borderId="118" xfId="0" applyFont="1" applyFill="1" applyBorder="1" applyAlignment="1">
      <alignment horizontal="right" vertical="center" wrapText="1"/>
    </xf>
    <xf numFmtId="0" fontId="103" fillId="24" borderId="120" xfId="0" applyFont="1" applyFill="1" applyBorder="1" applyAlignment="1">
      <alignment horizontal="right" vertical="center" wrapText="1"/>
    </xf>
    <xf numFmtId="0" fontId="0" fillId="0" borderId="80" xfId="0" applyBorder="1" applyAlignment="1">
      <alignment horizontal="right" vertical="center" wrapText="1"/>
    </xf>
    <xf numFmtId="0" fontId="98" fillId="8" borderId="0" xfId="0" applyFont="1" applyFill="1" applyAlignment="1">
      <alignment horizontal="center" vertical="center"/>
    </xf>
    <xf numFmtId="0" fontId="74" fillId="8" borderId="0" xfId="0" applyFont="1" applyFill="1" applyBorder="1" applyAlignment="1">
      <alignment horizontal="left" vertical="top" wrapText="1"/>
    </xf>
    <xf numFmtId="0" fontId="74" fillId="8" borderId="42" xfId="0" applyFont="1" applyFill="1" applyBorder="1" applyAlignment="1">
      <alignment horizontal="center" vertical="top" wrapText="1"/>
    </xf>
    <xf numFmtId="0" fontId="49" fillId="8" borderId="42" xfId="0" applyFont="1" applyFill="1" applyBorder="1" applyAlignment="1">
      <alignment horizontal="center" vertical="top" wrapText="1"/>
    </xf>
    <xf numFmtId="0" fontId="10" fillId="36" borderId="125" xfId="0" applyFont="1" applyFill="1" applyBorder="1" applyAlignment="1">
      <alignment horizontal="right" vertical="center" wrapText="1"/>
    </xf>
    <xf numFmtId="0" fontId="10" fillId="36" borderId="85" xfId="0" applyFont="1" applyFill="1" applyBorder="1" applyAlignment="1">
      <alignment horizontal="right" vertical="center" wrapText="1"/>
    </xf>
    <xf numFmtId="0" fontId="70" fillId="46" borderId="0" xfId="0" applyFont="1" applyFill="1" applyBorder="1" applyAlignment="1">
      <alignment horizontal="center"/>
    </xf>
    <xf numFmtId="0" fontId="18" fillId="41" borderId="77" xfId="0" applyFont="1" applyFill="1" applyBorder="1" applyAlignment="1">
      <alignment horizontal="center" vertical="center" wrapText="1"/>
    </xf>
    <xf numFmtId="0" fontId="0" fillId="0" borderId="80" xfId="0" applyBorder="1" applyAlignment="1">
      <alignment horizontal="center" vertical="center" wrapText="1"/>
    </xf>
    <xf numFmtId="0" fontId="18" fillId="41" borderId="123" xfId="0" applyFont="1" applyFill="1" applyBorder="1" applyAlignment="1">
      <alignment horizontal="center" vertical="center" wrapText="1"/>
    </xf>
    <xf numFmtId="0" fontId="18" fillId="41" borderId="92" xfId="0" applyFont="1" applyFill="1" applyBorder="1" applyAlignment="1">
      <alignment horizontal="center" vertical="center" wrapText="1"/>
    </xf>
    <xf numFmtId="0" fontId="5" fillId="40" borderId="77" xfId="0" applyFont="1" applyFill="1" applyBorder="1" applyAlignment="1">
      <alignment horizontal="right" vertical="center" wrapText="1"/>
    </xf>
    <xf numFmtId="0" fontId="10" fillId="40" borderId="80" xfId="0" applyFont="1" applyFill="1" applyBorder="1" applyAlignment="1">
      <alignment horizontal="right" vertical="center" wrapText="1"/>
    </xf>
    <xf numFmtId="0" fontId="18" fillId="45" borderId="77" xfId="0" applyFont="1" applyFill="1" applyBorder="1" applyAlignment="1">
      <alignment horizontal="right" vertical="center" wrapText="1"/>
    </xf>
    <xf numFmtId="0" fontId="18" fillId="45" borderId="80" xfId="0" applyFont="1" applyFill="1" applyBorder="1" applyAlignment="1">
      <alignment horizontal="right" vertical="center" wrapText="1"/>
    </xf>
    <xf numFmtId="0" fontId="18" fillId="40" borderId="77" xfId="0" applyFont="1" applyFill="1" applyBorder="1" applyAlignment="1">
      <alignment horizontal="right" vertical="center" wrapText="1"/>
    </xf>
    <xf numFmtId="0" fontId="18" fillId="40" borderId="80" xfId="0" applyFont="1" applyFill="1" applyBorder="1" applyAlignment="1">
      <alignment horizontal="right" vertical="center" wrapText="1"/>
    </xf>
    <xf numFmtId="0" fontId="103" fillId="24" borderId="119" xfId="0" applyFont="1" applyFill="1" applyBorder="1" applyAlignment="1">
      <alignment horizontal="right" vertical="center" wrapText="1"/>
    </xf>
    <xf numFmtId="0" fontId="7" fillId="7" borderId="0" xfId="0" applyFont="1" applyFill="1" applyBorder="1" applyAlignment="1">
      <alignment horizontal="left" vertical="center"/>
    </xf>
    <xf numFmtId="0" fontId="6" fillId="8" borderId="0" xfId="0" applyFont="1" applyFill="1" applyAlignment="1">
      <alignment horizontal="left" vertical="center"/>
    </xf>
    <xf numFmtId="0" fontId="6" fillId="7" borderId="0" xfId="0" applyFont="1" applyFill="1" applyAlignment="1">
      <alignment horizontal="left" vertical="center"/>
    </xf>
    <xf numFmtId="0" fontId="105" fillId="18" borderId="32" xfId="0" quotePrefix="1" applyFont="1" applyFill="1" applyBorder="1" applyAlignment="1" applyProtection="1">
      <alignment horizontal="left" vertical="center" wrapText="1"/>
      <protection locked="0"/>
    </xf>
    <xf numFmtId="0" fontId="105" fillId="18" borderId="32" xfId="0" applyFont="1" applyFill="1" applyBorder="1" applyAlignment="1" applyProtection="1">
      <alignment horizontal="left" vertical="center" wrapText="1"/>
      <protection locked="0"/>
    </xf>
    <xf numFmtId="0" fontId="8" fillId="7" borderId="0" xfId="2" applyFont="1" applyFill="1">
      <alignment vertical="center"/>
    </xf>
    <xf numFmtId="0" fontId="159" fillId="7" borderId="0" xfId="2" applyFont="1" applyFill="1">
      <alignment vertical="center"/>
    </xf>
    <xf numFmtId="0" fontId="7" fillId="18" borderId="126" xfId="0" applyFont="1" applyFill="1" applyBorder="1" applyAlignment="1" applyProtection="1">
      <alignment horizontal="left" vertical="center" wrapText="1"/>
      <protection locked="0"/>
    </xf>
    <xf numFmtId="0" fontId="7" fillId="18" borderId="127" xfId="0" applyFont="1" applyFill="1" applyBorder="1" applyAlignment="1" applyProtection="1">
      <alignment horizontal="left" vertical="center" wrapText="1"/>
      <protection locked="0"/>
    </xf>
    <xf numFmtId="0" fontId="7" fillId="26" borderId="115" xfId="0" applyNumberFormat="1" applyFont="1" applyFill="1" applyBorder="1" applyAlignment="1" applyProtection="1">
      <alignment horizontal="left" vertical="center" wrapText="1"/>
      <protection locked="0"/>
    </xf>
    <xf numFmtId="0" fontId="7" fillId="26" borderId="79" xfId="0" applyNumberFormat="1" applyFont="1" applyFill="1" applyBorder="1" applyAlignment="1" applyProtection="1">
      <alignment horizontal="left" vertical="center" wrapText="1"/>
      <protection locked="0"/>
    </xf>
    <xf numFmtId="0" fontId="80" fillId="8" borderId="0" xfId="0" applyFont="1" applyFill="1" applyAlignment="1">
      <alignment horizontal="center" vertical="center" wrapText="1"/>
    </xf>
    <xf numFmtId="0" fontId="128" fillId="8" borderId="128" xfId="0" applyFont="1" applyFill="1" applyBorder="1" applyAlignment="1">
      <alignment horizontal="center" vertical="center"/>
    </xf>
    <xf numFmtId="0" fontId="128" fillId="8" borderId="129" xfId="0" applyFont="1" applyFill="1" applyBorder="1" applyAlignment="1">
      <alignment horizontal="center" vertical="center"/>
    </xf>
    <xf numFmtId="0" fontId="128" fillId="8" borderId="130" xfId="0" applyFont="1" applyFill="1" applyBorder="1" applyAlignment="1">
      <alignment horizontal="center" vertical="center"/>
    </xf>
    <xf numFmtId="0" fontId="105" fillId="18" borderId="131" xfId="0" applyFont="1" applyFill="1" applyBorder="1" applyAlignment="1" applyProtection="1">
      <alignment horizontal="left" vertical="center" wrapText="1"/>
      <protection locked="0"/>
    </xf>
    <xf numFmtId="0" fontId="10" fillId="36" borderId="77" xfId="0" applyFont="1" applyFill="1" applyBorder="1" applyAlignment="1">
      <alignment horizontal="right" vertical="center" wrapText="1"/>
    </xf>
    <xf numFmtId="0" fontId="10" fillId="36" borderId="80" xfId="0" applyFont="1" applyFill="1" applyBorder="1" applyAlignment="1">
      <alignment horizontal="right" vertical="center" wrapText="1"/>
    </xf>
    <xf numFmtId="0" fontId="74" fillId="8" borderId="117" xfId="0" applyFont="1" applyFill="1" applyBorder="1" applyAlignment="1">
      <alignment horizontal="left" vertical="top" wrapText="1"/>
    </xf>
    <xf numFmtId="0" fontId="18" fillId="36" borderId="121" xfId="0" applyFont="1" applyFill="1" applyBorder="1" applyAlignment="1">
      <alignment horizontal="right" vertical="center" wrapText="1"/>
    </xf>
    <xf numFmtId="0" fontId="18" fillId="36" borderId="122" xfId="0" applyFont="1" applyFill="1" applyBorder="1" applyAlignment="1">
      <alignment horizontal="right" vertical="center" wrapText="1"/>
    </xf>
    <xf numFmtId="0" fontId="18" fillId="40" borderId="12" xfId="0" applyFont="1" applyFill="1" applyBorder="1" applyAlignment="1">
      <alignment horizontal="center" vertical="center"/>
    </xf>
    <xf numFmtId="0" fontId="7" fillId="36" borderId="12" xfId="0" applyFont="1" applyFill="1" applyBorder="1" applyAlignment="1" applyProtection="1">
      <alignment horizontal="center" vertical="center" wrapText="1"/>
      <protection locked="0"/>
    </xf>
    <xf numFmtId="0" fontId="103" fillId="24" borderId="117" xfId="0" applyFont="1" applyFill="1" applyBorder="1" applyAlignment="1">
      <alignment horizontal="center" vertical="center" wrapText="1"/>
    </xf>
    <xf numFmtId="0" fontId="103" fillId="24" borderId="132" xfId="0" applyFont="1" applyFill="1" applyBorder="1" applyAlignment="1">
      <alignment horizontal="center" vertical="center" wrapText="1"/>
    </xf>
    <xf numFmtId="0" fontId="131" fillId="8" borderId="133" xfId="2" applyFont="1" applyFill="1" applyBorder="1" applyAlignment="1">
      <alignment horizontal="left" vertical="top" wrapText="1"/>
    </xf>
    <xf numFmtId="0" fontId="131" fillId="8" borderId="0" xfId="2" applyFont="1" applyFill="1" applyBorder="1" applyAlignment="1">
      <alignment horizontal="left" vertical="top" wrapText="1"/>
    </xf>
    <xf numFmtId="0" fontId="103" fillId="24" borderId="134" xfId="0" applyFont="1" applyFill="1" applyBorder="1" applyAlignment="1">
      <alignment horizontal="left" vertical="center" wrapText="1"/>
    </xf>
    <xf numFmtId="0" fontId="0" fillId="0" borderId="48" xfId="0" applyBorder="1" applyAlignment="1">
      <alignment horizontal="left" vertical="center" wrapText="1"/>
    </xf>
    <xf numFmtId="0" fontId="103" fillId="24" borderId="135" xfId="0" applyFont="1" applyFill="1" applyBorder="1" applyAlignment="1">
      <alignment horizontal="left" vertical="center" wrapText="1"/>
    </xf>
    <xf numFmtId="0" fontId="0" fillId="0" borderId="126" xfId="0" applyBorder="1" applyAlignment="1">
      <alignment horizontal="left" vertical="center" wrapText="1"/>
    </xf>
    <xf numFmtId="0" fontId="128" fillId="27" borderId="136" xfId="0" applyFont="1" applyFill="1" applyBorder="1" applyAlignment="1">
      <alignment horizontal="center" vertical="center"/>
    </xf>
    <xf numFmtId="0" fontId="128" fillId="27" borderId="137" xfId="0" applyFont="1" applyFill="1" applyBorder="1" applyAlignment="1">
      <alignment horizontal="center" vertical="center"/>
    </xf>
    <xf numFmtId="0" fontId="128" fillId="27" borderId="138" xfId="0" applyFont="1" applyFill="1" applyBorder="1" applyAlignment="1">
      <alignment horizontal="center" vertical="center"/>
    </xf>
    <xf numFmtId="0" fontId="39" fillId="8" borderId="0" xfId="0" applyFont="1" applyFill="1" applyAlignment="1">
      <alignment horizontal="left" vertical="center" wrapText="1"/>
    </xf>
    <xf numFmtId="0" fontId="119" fillId="8" borderId="0" xfId="0" applyFont="1" applyFill="1" applyAlignment="1">
      <alignment horizontal="left" vertical="center" wrapText="1"/>
    </xf>
    <xf numFmtId="0" fontId="119" fillId="8" borderId="0" xfId="0" applyFont="1" applyFill="1" applyAlignment="1">
      <alignment horizontal="left" vertical="center"/>
    </xf>
    <xf numFmtId="0" fontId="12" fillId="7" borderId="0" xfId="0" applyFont="1" applyFill="1" applyAlignment="1">
      <alignment horizontal="left" vertical="center"/>
    </xf>
    <xf numFmtId="0" fontId="37" fillId="7" borderId="0" xfId="2" applyFont="1" applyFill="1" applyAlignment="1">
      <alignment horizontal="left" vertical="center" wrapText="1"/>
    </xf>
    <xf numFmtId="0" fontId="131" fillId="7" borderId="0" xfId="2" applyFont="1" applyFill="1" applyAlignment="1">
      <alignment horizontal="left" vertical="center" wrapText="1"/>
    </xf>
    <xf numFmtId="0" fontId="119" fillId="7" borderId="0" xfId="0" applyFont="1" applyFill="1" applyAlignment="1">
      <alignment horizontal="left" vertical="center"/>
    </xf>
    <xf numFmtId="0" fontId="73" fillId="7" borderId="0" xfId="0" applyFont="1" applyFill="1" applyAlignment="1">
      <alignment horizontal="right" vertical="center"/>
    </xf>
    <xf numFmtId="0" fontId="70" fillId="8" borderId="0" xfId="0" applyFont="1" applyFill="1" applyAlignment="1">
      <alignment horizontal="center" vertical="center"/>
    </xf>
    <xf numFmtId="0" fontId="70" fillId="8" borderId="0" xfId="0" applyFont="1" applyFill="1" applyBorder="1" applyAlignment="1">
      <alignment horizontal="center" vertical="center"/>
    </xf>
    <xf numFmtId="0" fontId="7" fillId="26" borderId="139" xfId="0" applyFont="1" applyFill="1" applyBorder="1" applyAlignment="1" applyProtection="1">
      <alignment horizontal="center" vertical="center" wrapText="1"/>
      <protection locked="0"/>
    </xf>
    <xf numFmtId="0" fontId="7" fillId="26" borderId="140" xfId="0" applyFont="1" applyFill="1" applyBorder="1" applyAlignment="1" applyProtection="1">
      <alignment horizontal="center" vertical="center" wrapText="1"/>
      <protection locked="0"/>
    </xf>
    <xf numFmtId="0" fontId="7" fillId="26" borderId="53" xfId="0" applyFont="1" applyFill="1" applyBorder="1" applyAlignment="1" applyProtection="1">
      <alignment horizontal="center" vertical="center" wrapText="1"/>
      <protection locked="0"/>
    </xf>
    <xf numFmtId="0" fontId="7" fillId="26" borderId="80" xfId="0" applyFont="1" applyFill="1" applyBorder="1" applyAlignment="1" applyProtection="1">
      <alignment horizontal="center" vertical="center" wrapText="1"/>
      <protection locked="0"/>
    </xf>
    <xf numFmtId="0" fontId="7" fillId="18" borderId="139" xfId="0" applyFont="1" applyFill="1" applyBorder="1" applyAlignment="1" applyProtection="1">
      <alignment horizontal="left" vertical="center" wrapText="1"/>
      <protection locked="0"/>
    </xf>
    <xf numFmtId="0" fontId="7" fillId="18" borderId="140" xfId="0" applyFont="1" applyFill="1" applyBorder="1" applyAlignment="1" applyProtection="1">
      <alignment horizontal="left" vertical="center" wrapText="1"/>
      <protection locked="0"/>
    </xf>
    <xf numFmtId="0" fontId="103" fillId="24" borderId="141" xfId="0" applyFont="1" applyFill="1" applyBorder="1" applyAlignment="1">
      <alignment horizontal="center" vertical="center" wrapText="1"/>
    </xf>
    <xf numFmtId="0" fontId="103" fillId="24" borderId="48" xfId="0" applyFont="1" applyFill="1" applyBorder="1" applyAlignment="1">
      <alignment horizontal="left" vertical="center" wrapText="1"/>
    </xf>
    <xf numFmtId="0" fontId="103" fillId="24" borderId="134" xfId="0" applyFont="1" applyFill="1" applyBorder="1" applyAlignment="1" applyProtection="1">
      <alignment horizontal="left" vertical="center" wrapText="1"/>
    </xf>
    <xf numFmtId="0" fontId="133" fillId="37" borderId="0" xfId="0" applyFont="1" applyFill="1" applyBorder="1" applyAlignment="1">
      <alignment horizontal="right" vertical="center"/>
    </xf>
    <xf numFmtId="0" fontId="5" fillId="30" borderId="0" xfId="0" applyFont="1" applyFill="1" applyBorder="1" applyAlignment="1">
      <alignment horizontal="right" vertical="center"/>
    </xf>
    <xf numFmtId="0" fontId="0" fillId="0" borderId="11" xfId="0" applyBorder="1" applyAlignment="1">
      <alignment horizontal="right" vertical="center"/>
    </xf>
    <xf numFmtId="0" fontId="103" fillId="9" borderId="54" xfId="0" applyFont="1" applyFill="1" applyBorder="1" applyAlignment="1" applyProtection="1">
      <alignment horizontal="center" vertical="center"/>
    </xf>
    <xf numFmtId="0" fontId="5" fillId="30" borderId="11" xfId="0" applyFont="1" applyFill="1" applyBorder="1" applyAlignment="1">
      <alignment horizontal="right" vertical="center"/>
    </xf>
    <xf numFmtId="0" fontId="5" fillId="30" borderId="55" xfId="0" applyFont="1" applyFill="1" applyBorder="1" applyAlignment="1">
      <alignment horizontal="right" vertical="center"/>
    </xf>
    <xf numFmtId="0" fontId="5" fillId="30" borderId="142" xfId="0" applyFont="1" applyFill="1" applyBorder="1" applyAlignment="1">
      <alignment horizontal="right" vertical="center"/>
    </xf>
    <xf numFmtId="0" fontId="160" fillId="29" borderId="52" xfId="0" applyFont="1" applyFill="1" applyBorder="1" applyAlignment="1" applyProtection="1">
      <alignment horizontal="left" vertical="center"/>
      <protection locked="0"/>
    </xf>
    <xf numFmtId="0" fontId="160" fillId="29" borderId="42" xfId="0" applyFont="1" applyFill="1" applyBorder="1" applyAlignment="1" applyProtection="1">
      <alignment horizontal="left" vertical="center"/>
      <protection locked="0"/>
    </xf>
    <xf numFmtId="0" fontId="160" fillId="29" borderId="122" xfId="0" applyFont="1" applyFill="1" applyBorder="1" applyAlignment="1" applyProtection="1">
      <alignment horizontal="left" vertical="center"/>
      <protection locked="0"/>
    </xf>
    <xf numFmtId="0" fontId="160" fillId="29" borderId="51" xfId="0" applyFont="1" applyFill="1" applyBorder="1" applyAlignment="1" applyProtection="1">
      <alignment horizontal="left" vertical="center"/>
      <protection locked="0"/>
    </xf>
    <xf numFmtId="0" fontId="160" fillId="29" borderId="0" xfId="0" applyFont="1" applyFill="1" applyBorder="1" applyAlignment="1" applyProtection="1">
      <alignment horizontal="left" vertical="center"/>
      <protection locked="0"/>
    </xf>
    <xf numFmtId="0" fontId="160" fillId="29" borderId="92" xfId="0" applyFont="1" applyFill="1" applyBorder="1" applyAlignment="1" applyProtection="1">
      <alignment horizontal="left" vertical="center"/>
      <protection locked="0"/>
    </xf>
    <xf numFmtId="0" fontId="160" fillId="29" borderId="72" xfId="0" applyFont="1" applyFill="1" applyBorder="1" applyAlignment="1" applyProtection="1">
      <alignment horizontal="left" vertical="center"/>
      <protection locked="0"/>
    </xf>
    <xf numFmtId="0" fontId="160" fillId="29" borderId="110" xfId="0" applyFont="1" applyFill="1" applyBorder="1" applyAlignment="1" applyProtection="1">
      <alignment horizontal="left" vertical="center"/>
      <protection locked="0"/>
    </xf>
    <xf numFmtId="0" fontId="160" fillId="29" borderId="105" xfId="0" applyFont="1" applyFill="1" applyBorder="1" applyAlignment="1" applyProtection="1">
      <alignment horizontal="left" vertical="center"/>
      <protection locked="0"/>
    </xf>
    <xf numFmtId="0" fontId="5" fillId="30" borderId="0" xfId="0" applyFont="1" applyFill="1" applyBorder="1" applyAlignment="1" applyProtection="1">
      <alignment horizontal="right" vertical="center"/>
      <protection locked="0"/>
    </xf>
    <xf numFmtId="0" fontId="133" fillId="31" borderId="0" xfId="0" applyFont="1" applyFill="1" applyBorder="1" applyAlignment="1">
      <alignment horizontal="right" vertical="center"/>
    </xf>
    <xf numFmtId="0" fontId="103" fillId="9" borderId="54" xfId="0" applyFont="1" applyFill="1" applyBorder="1" applyAlignment="1" applyProtection="1">
      <alignment horizontal="right" vertical="center"/>
    </xf>
    <xf numFmtId="0" fontId="123" fillId="30" borderId="61" xfId="0" applyFont="1" applyFill="1" applyBorder="1" applyAlignment="1">
      <alignment horizontal="left" vertical="center"/>
    </xf>
    <xf numFmtId="0" fontId="123" fillId="30" borderId="63" xfId="0" applyFont="1" applyFill="1" applyBorder="1" applyAlignment="1">
      <alignment horizontal="left" vertical="center"/>
    </xf>
    <xf numFmtId="0" fontId="133" fillId="39" borderId="0" xfId="0" applyFont="1" applyFill="1" applyBorder="1" applyAlignment="1">
      <alignment horizontal="right" vertical="center"/>
    </xf>
    <xf numFmtId="0" fontId="161" fillId="30" borderId="55" xfId="0" applyFont="1" applyFill="1" applyBorder="1" applyAlignment="1">
      <alignment horizontal="right" vertical="center"/>
    </xf>
    <xf numFmtId="0" fontId="161" fillId="30" borderId="142" xfId="0" applyFont="1" applyFill="1" applyBorder="1" applyAlignment="1">
      <alignment horizontal="right" vertical="center"/>
    </xf>
    <xf numFmtId="0" fontId="0" fillId="0" borderId="0" xfId="0" applyAlignment="1">
      <alignment horizontal="right" vertical="center"/>
    </xf>
    <xf numFmtId="0" fontId="7" fillId="0" borderId="143" xfId="0" applyFont="1" applyBorder="1" applyAlignment="1">
      <alignment horizontal="center" vertical="center" wrapText="1"/>
    </xf>
    <xf numFmtId="0" fontId="7" fillId="0" borderId="144" xfId="0" applyFont="1" applyBorder="1" applyAlignment="1">
      <alignment horizontal="center" vertical="center" wrapText="1"/>
    </xf>
    <xf numFmtId="0" fontId="70" fillId="34" borderId="0" xfId="0" applyFont="1" applyFill="1" applyAlignment="1">
      <alignment horizontal="left" vertical="center"/>
    </xf>
    <xf numFmtId="0" fontId="162" fillId="34" borderId="0" xfId="2" applyFont="1" applyFill="1" applyAlignment="1" applyProtection="1">
      <alignment horizontal="left" vertical="center"/>
    </xf>
    <xf numFmtId="0" fontId="118" fillId="33" borderId="0" xfId="2" applyFont="1" applyFill="1" applyAlignment="1">
      <alignment horizontal="right" vertical="center"/>
    </xf>
    <xf numFmtId="0" fontId="120" fillId="34" borderId="0" xfId="0" applyFont="1" applyFill="1" applyAlignment="1">
      <alignment horizontal="left" vertical="center"/>
    </xf>
    <xf numFmtId="0" fontId="163" fillId="33" borderId="0" xfId="0" applyFont="1" applyFill="1" applyAlignment="1">
      <alignment horizontal="left" vertical="center"/>
    </xf>
    <xf numFmtId="0" fontId="8" fillId="34" borderId="0" xfId="0" applyFont="1" applyFill="1" applyAlignment="1">
      <alignment horizontal="left" vertical="center" wrapText="1"/>
    </xf>
    <xf numFmtId="0" fontId="83" fillId="34" borderId="0" xfId="0" applyFont="1" applyFill="1" applyAlignment="1">
      <alignment horizontal="left" vertical="center" wrapText="1"/>
    </xf>
    <xf numFmtId="0" fontId="93" fillId="11" borderId="0" xfId="0" applyFont="1" applyFill="1" applyAlignment="1">
      <alignment horizontal="center" vertical="center" wrapText="1"/>
    </xf>
    <xf numFmtId="0" fontId="71" fillId="34" borderId="0" xfId="0" applyFont="1" applyFill="1" applyAlignment="1">
      <alignment horizontal="left" vertical="center"/>
    </xf>
    <xf numFmtId="0" fontId="7" fillId="0" borderId="145" xfId="0" applyFont="1" applyBorder="1" applyAlignment="1">
      <alignment horizontal="center" vertical="center" wrapText="1"/>
    </xf>
    <xf numFmtId="0" fontId="7" fillId="0" borderId="146"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8" xfId="0" applyFont="1" applyBorder="1" applyAlignment="1">
      <alignment horizontal="center" vertical="center" wrapText="1"/>
    </xf>
    <xf numFmtId="0" fontId="6" fillId="34" borderId="0" xfId="2" applyFont="1" applyFill="1" applyAlignment="1" applyProtection="1">
      <alignment horizontal="left" vertical="center"/>
    </xf>
    <xf numFmtId="0" fontId="6" fillId="34" borderId="0" xfId="0" applyFont="1" applyFill="1" applyAlignment="1">
      <alignment horizontal="left" vertical="center"/>
    </xf>
    <xf numFmtId="0" fontId="164" fillId="34" borderId="0" xfId="2" applyFont="1" applyFill="1" applyAlignment="1" applyProtection="1">
      <alignment horizontal="left" vertical="center"/>
    </xf>
    <xf numFmtId="0" fontId="165" fillId="34" borderId="0" xfId="2" applyFont="1" applyFill="1" applyAlignment="1" applyProtection="1">
      <alignment horizontal="left" vertical="center"/>
    </xf>
    <xf numFmtId="0" fontId="70" fillId="0" borderId="28" xfId="0" applyFont="1" applyBorder="1" applyAlignment="1">
      <alignment horizontal="center"/>
    </xf>
    <xf numFmtId="0" fontId="71" fillId="0" borderId="0" xfId="0" applyFont="1" applyAlignment="1">
      <alignment horizontal="left" vertical="center"/>
    </xf>
    <xf numFmtId="0" fontId="70" fillId="0" borderId="149" xfId="0" applyFont="1" applyBorder="1" applyAlignment="1">
      <alignment horizontal="center"/>
    </xf>
    <xf numFmtId="0" fontId="107" fillId="23" borderId="0" xfId="0" applyFont="1" applyFill="1" applyAlignment="1">
      <alignment horizontal="left" vertical="center"/>
    </xf>
  </cellXfs>
  <cellStyles count="11">
    <cellStyle name="A Question" xfId="1"/>
    <cellStyle name="Hyperlink" xfId="2" builtinId="8"/>
    <cellStyle name="Input Field" xfId="3"/>
    <cellStyle name="Input Type" xfId="4"/>
    <cellStyle name="Internal link" xfId="5"/>
    <cellStyle name="M2 Question" xfId="6"/>
    <cellStyle name="M3 Question" xfId="7"/>
    <cellStyle name="Normal" xfId="0" builtinId="0"/>
    <cellStyle name="Normal 2 2" xfId="8"/>
    <cellStyle name="Percent" xfId="9" builtinId="5"/>
    <cellStyle name="Subheading" xfId="10"/>
  </cellStyles>
  <dxfs count="33">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bgColor indexed="65"/>
        </patternFill>
      </fill>
      <alignment vertical="center" textRotation="0" indent="0" relativeIndent="255"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dxf>
    <dxf>
      <border outline="0">
        <bottom style="thick">
          <color rgb="FFFFFFFF"/>
        </bottom>
      </border>
    </dxf>
    <dxf>
      <font>
        <b/>
        <i val="0"/>
        <strike val="0"/>
        <condense val="0"/>
        <extend val="0"/>
        <outline val="0"/>
        <shadow val="0"/>
        <u val="none"/>
        <vertAlign val="baseline"/>
        <sz val="11"/>
        <color theme="0"/>
        <name val="Arial"/>
        <scheme val="none"/>
      </font>
      <fill>
        <patternFill patternType="solid">
          <fgColor rgb="FF000000"/>
          <bgColor theme="0" tint="-0.34998626667073579"/>
        </patternFill>
      </fill>
      <alignment horizontal="general" vertical="center" textRotation="0" wrapText="1" indent="0" relativeIndent="255" justifyLastLine="0" shrinkToFit="0" mergeCell="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thin">
          <color theme="0"/>
        </left>
        <right style="thin">
          <color theme="0"/>
        </right>
        <top/>
        <bottom style="thin">
          <color theme="0"/>
        </bottom>
      </border>
      <protection locked="0" hidden="0"/>
    </dxf>
    <dxf>
      <font>
        <b val="0"/>
        <i val="0"/>
        <strike val="0"/>
        <condense val="0"/>
        <extend val="0"/>
        <outline val="0"/>
        <shadow val="0"/>
        <u val="none"/>
        <vertAlign val="baseline"/>
        <sz val="10"/>
        <color theme="1"/>
        <name val="Arial"/>
        <scheme val="none"/>
      </font>
      <fill>
        <patternFill patternType="none">
          <bgColor indexed="65"/>
        </patternFill>
      </fill>
      <alignment horizontal="general" vertical="center" textRotation="0" wrapText="1" indent="0" relativeIndent="255" justifyLastLine="0" shrinkToFit="0" mergeCell="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dxf>
    <dxf>
      <border outline="0">
        <bottom style="thick">
          <color rgb="FFFFFFFF"/>
        </bottom>
      </border>
    </dxf>
    <dxf>
      <font>
        <b/>
        <i val="0"/>
        <strike val="0"/>
        <condense val="0"/>
        <extend val="0"/>
        <outline val="0"/>
        <shadow val="0"/>
        <u val="none"/>
        <vertAlign val="baseline"/>
        <sz val="11"/>
        <color theme="0"/>
        <name val="Arial"/>
        <scheme val="none"/>
      </font>
      <fill>
        <patternFill patternType="solid">
          <fgColor rgb="FF000000"/>
          <bgColor theme="0" tint="-0.34998626667073579"/>
        </patternFill>
      </fill>
      <alignment horizontal="general" vertical="center" textRotation="0" wrapText="1" indent="0" relativeIndent="255" justifyLastLine="0" shrinkToFit="0" mergeCell="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1" indent="0" relativeIndent="255" justifyLastLine="0" shrinkToFit="0" mergeCell="0" readingOrder="0"/>
      <protection locked="0" hidden="0"/>
    </dxf>
    <dxf>
      <font>
        <strike val="0"/>
        <outline val="0"/>
        <shadow val="0"/>
        <name val="Arial"/>
        <scheme val="none"/>
      </font>
      <fill>
        <patternFill patternType="none">
          <fgColor indexed="64"/>
          <bgColor indexed="65"/>
        </patternFill>
      </fill>
      <alignment vertical="center" textRotation="0" wrapText="0" indent="0" relativeIndent="255" justifyLastLine="0" shrinkToFit="0" mergeCell="0" readingOrder="0"/>
      <protection locked="0" hidden="0"/>
    </dxf>
    <dxf>
      <font>
        <strike val="0"/>
        <outline val="0"/>
        <shadow val="0"/>
        <name val="Arial"/>
        <scheme val="none"/>
      </font>
      <fill>
        <patternFill patternType="none">
          <fgColor indexed="64"/>
          <bgColor indexed="65"/>
        </patternFill>
      </fill>
      <alignment vertical="center" textRotation="0" wrapText="0" indent="0" relativeIndent="255" justifyLastLine="0" shrinkToFit="0" mergeCell="0" readingOrder="0"/>
      <protection locked="0" hidden="0"/>
    </dxf>
    <dxf>
      <font>
        <b val="0"/>
        <i val="0"/>
        <strike val="0"/>
        <condense val="0"/>
        <extend val="0"/>
        <outline val="0"/>
        <shadow val="0"/>
        <u val="none"/>
        <vertAlign val="baseline"/>
        <sz val="10"/>
        <color rgb="FFFF0000"/>
        <name val="Arial"/>
        <scheme val="none"/>
      </font>
      <fill>
        <patternFill patternType="none">
          <fgColor indexed="64"/>
          <bgColor indexed="65"/>
        </patternFill>
      </fill>
      <alignment horizontal="left" vertical="center" textRotation="0" wrapText="1" indent="0" relativeIndent="255" justifyLastLine="0" shrinkToFit="0" mergeCell="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center" textRotation="0" wrapText="0" indent="0" relativeIndent="255" justifyLastLine="0" shrinkToFit="0" mergeCell="0" readingOrder="0"/>
    </dxf>
    <dxf>
      <border outline="0">
        <top style="thick">
          <color rgb="FFFFFFFF"/>
        </top>
      </border>
    </dxf>
    <dxf>
      <font>
        <strike val="0"/>
        <outline val="0"/>
        <shadow val="0"/>
        <name val="Arial"/>
        <scheme val="none"/>
      </font>
      <fill>
        <patternFill patternType="none">
          <fgColor indexed="64"/>
          <bgColor indexed="65"/>
        </patternFill>
      </fill>
      <alignment vertical="center" textRotation="0" indent="0" relativeIndent="255" justifyLastLine="0" shrinkToFit="0" readingOrder="0"/>
    </dxf>
    <dxf>
      <border outline="0">
        <bottom style="thick">
          <color rgb="FFFFFFFF"/>
        </bottom>
      </border>
    </dxf>
    <dxf>
      <font>
        <b/>
        <i val="0"/>
        <strike val="0"/>
        <condense val="0"/>
        <extend val="0"/>
        <outline val="0"/>
        <shadow val="0"/>
        <u val="none"/>
        <vertAlign val="baseline"/>
        <sz val="11"/>
        <color theme="0"/>
        <name val="Arial"/>
        <scheme val="none"/>
      </font>
      <fill>
        <patternFill patternType="solid">
          <fgColor rgb="FF000000"/>
          <bgColor theme="0" tint="-0.34998626667073579"/>
        </patternFill>
      </fill>
      <alignment horizontal="general" vertical="center" textRotation="0" wrapText="1" indent="0" relativeIndent="0" justifyLastLine="0" shrinkToFit="0" mergeCell="0" readingOrder="0"/>
    </dxf>
    <dxf>
      <font>
        <b/>
        <i val="0"/>
        <color theme="1"/>
      </font>
      <fill>
        <patternFill>
          <bgColor theme="7" tint="0.39994506668294322"/>
        </patternFill>
      </fill>
    </dxf>
    <dxf>
      <font>
        <b/>
        <i val="0"/>
        <color theme="1"/>
      </font>
      <fill>
        <patternFill>
          <bgColor theme="6"/>
        </patternFill>
      </fill>
    </dxf>
    <dxf>
      <font>
        <b/>
        <i val="0"/>
        <color rgb="FFFFFFFF"/>
        <name val="Arial"/>
        <scheme val="none"/>
      </font>
      <fill>
        <patternFill>
          <bgColor theme="6" tint="-0.24994659260841701"/>
        </patternFill>
      </fill>
    </dxf>
    <dxf>
      <font>
        <b/>
        <i val="0"/>
        <color rgb="FFFFFFFF"/>
        <name val="Arial"/>
        <scheme val="none"/>
      </font>
      <fill>
        <patternFill>
          <bgColor theme="6" tint="-0.499984740745262"/>
        </patternFill>
      </fill>
    </dxf>
    <dxf>
      <font>
        <b/>
        <i val="0"/>
        <color theme="1"/>
      </font>
      <fill>
        <patternFill>
          <bgColor theme="0" tint="-9.9948118533890809E-2"/>
        </patternFill>
      </fill>
    </dxf>
  </dxfs>
  <tableStyles count="0" defaultTableStyle="TableStyleMedium1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en-IE"/>
  <c:style val="6"/>
  <c:chart>
    <c:plotArea>
      <c:layout>
        <c:manualLayout>
          <c:layoutTarget val="inner"/>
          <c:xMode val="edge"/>
          <c:yMode val="edge"/>
          <c:x val="0.27474035474166975"/>
          <c:y val="0.19902146129659221"/>
          <c:w val="0.41951725762880898"/>
          <c:h val="0.7526171026374513"/>
        </c:manualLayout>
      </c:layout>
      <c:radarChart>
        <c:radarStyle val="filled"/>
        <c:ser>
          <c:idx val="0"/>
          <c:order val="0"/>
          <c:cat>
            <c:strRef>
              <c:f>'Signatory Scoreboard'!$B$42:$B$46</c:f>
              <c:strCache>
                <c:ptCount val="5"/>
                <c:pt idx="0">
                  <c:v>STEP 1 - Preparing the ground</c:v>
                </c:pt>
                <c:pt idx="1">
                  <c:v>STEP 2 - Assessing risks &amp; vulnerabilities</c:v>
                </c:pt>
                <c:pt idx="2">
                  <c:v>STEPS 3 &amp; 4 - Identifying adaptation options </c:v>
                </c:pt>
                <c:pt idx="3">
                  <c:v>STEP 5 - Implementing</c:v>
                </c:pt>
                <c:pt idx="4">
                  <c:v>STEP 6 - Monitoring &amp; evaluating</c:v>
                </c:pt>
              </c:strCache>
            </c:strRef>
          </c:cat>
          <c:val>
            <c:numRef>
              <c:f>'Signatory Scoreboard'!$C$42:$C$46</c:f>
              <c:numCache>
                <c:formatCode>General</c:formatCode>
                <c:ptCount val="5"/>
                <c:pt idx="0">
                  <c:v>3</c:v>
                </c:pt>
                <c:pt idx="1">
                  <c:v>4</c:v>
                </c:pt>
                <c:pt idx="2">
                  <c:v>4</c:v>
                </c:pt>
                <c:pt idx="3">
                  <c:v>2</c:v>
                </c:pt>
                <c:pt idx="4">
                  <c:v>3</c:v>
                </c:pt>
              </c:numCache>
            </c:numRef>
          </c:val>
        </c:ser>
        <c:axId val="125319424"/>
        <c:axId val="125349888"/>
      </c:radarChart>
      <c:catAx>
        <c:axId val="125319424"/>
        <c:scaling>
          <c:orientation val="minMax"/>
        </c:scaling>
        <c:axPos val="b"/>
        <c:numFmt formatCode="General" sourceLinked="0"/>
        <c:tickLblPos val="nextTo"/>
        <c:txPr>
          <a:bodyPr/>
          <a:lstStyle/>
          <a:p>
            <a:pPr>
              <a:defRPr sz="800" b="1"/>
            </a:pPr>
            <a:endParaRPr lang="en-US"/>
          </a:p>
        </c:txPr>
        <c:crossAx val="125349888"/>
        <c:crosses val="autoZero"/>
        <c:lblAlgn val="ctr"/>
        <c:lblOffset val="100"/>
      </c:catAx>
      <c:valAx>
        <c:axId val="125349888"/>
        <c:scaling>
          <c:orientation val="minMax"/>
          <c:max val="4"/>
          <c:min val="0"/>
        </c:scaling>
        <c:delete val="1"/>
        <c:axPos val="l"/>
        <c:majorGridlines/>
        <c:numFmt formatCode="General" sourceLinked="1"/>
        <c:tickLblPos val="none"/>
        <c:crossAx val="125319424"/>
        <c:crosses val="autoZero"/>
        <c:crossBetween val="between"/>
        <c:majorUnit val="1"/>
        <c:minorUnit val="0.5"/>
      </c:valAx>
    </c:plotArea>
    <c:plotVisOnly val="1"/>
    <c:dispBlanksAs val="gap"/>
  </c:chart>
  <c:spPr>
    <a:ln>
      <a:solidFill>
        <a:schemeClr val="accent4"/>
      </a:solidFill>
      <a:prstDash val="dash"/>
    </a:ln>
  </c:spPr>
  <c:printSettings>
    <c:headerFooter/>
    <c:pageMargins b="0.75000000000000144" l="0.70000000000000062" r="0.70000000000000062" t="0.750000000000001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IE"/>
  <c:style val="6"/>
  <c:chart>
    <c:plotArea>
      <c:layout>
        <c:manualLayout>
          <c:layoutTarget val="inner"/>
          <c:xMode val="edge"/>
          <c:yMode val="edge"/>
          <c:x val="0.27474035474166975"/>
          <c:y val="0.19902146129659221"/>
          <c:w val="0.41951725762880898"/>
          <c:h val="0.75261710263745152"/>
        </c:manualLayout>
      </c:layout>
      <c:radarChart>
        <c:radarStyle val="filled"/>
        <c:ser>
          <c:idx val="0"/>
          <c:order val="0"/>
          <c:cat>
            <c:strRef>
              <c:f>'Signatory Scoreboard'!$B$42:$B$46</c:f>
              <c:strCache>
                <c:ptCount val="5"/>
                <c:pt idx="0">
                  <c:v>STEP 1 - Preparing the ground</c:v>
                </c:pt>
                <c:pt idx="1">
                  <c:v>STEP 2 - Assessing risks &amp; vulnerabilities</c:v>
                </c:pt>
                <c:pt idx="2">
                  <c:v>STEPS 3 &amp; 4 - Identifying adaptation options </c:v>
                </c:pt>
                <c:pt idx="3">
                  <c:v>STEP 5 - Implementing</c:v>
                </c:pt>
                <c:pt idx="4">
                  <c:v>STEP 6 - Monitoring &amp; evaluating</c:v>
                </c:pt>
              </c:strCache>
            </c:strRef>
          </c:cat>
          <c:val>
            <c:numRef>
              <c:f>'Signatory Scoreboard'!$C$42:$C$46</c:f>
              <c:numCache>
                <c:formatCode>General</c:formatCode>
                <c:ptCount val="5"/>
                <c:pt idx="0">
                  <c:v>3</c:v>
                </c:pt>
                <c:pt idx="1">
                  <c:v>4</c:v>
                </c:pt>
                <c:pt idx="2">
                  <c:v>4</c:v>
                </c:pt>
                <c:pt idx="3">
                  <c:v>2</c:v>
                </c:pt>
                <c:pt idx="4">
                  <c:v>3</c:v>
                </c:pt>
              </c:numCache>
            </c:numRef>
          </c:val>
        </c:ser>
        <c:axId val="125860096"/>
        <c:axId val="125878272"/>
      </c:radarChart>
      <c:catAx>
        <c:axId val="125860096"/>
        <c:scaling>
          <c:orientation val="minMax"/>
        </c:scaling>
        <c:axPos val="b"/>
        <c:numFmt formatCode="General" sourceLinked="0"/>
        <c:tickLblPos val="nextTo"/>
        <c:txPr>
          <a:bodyPr/>
          <a:lstStyle/>
          <a:p>
            <a:pPr>
              <a:defRPr sz="800" b="1"/>
            </a:pPr>
            <a:endParaRPr lang="en-US"/>
          </a:p>
        </c:txPr>
        <c:crossAx val="125878272"/>
        <c:crosses val="autoZero"/>
        <c:lblAlgn val="ctr"/>
        <c:lblOffset val="100"/>
      </c:catAx>
      <c:valAx>
        <c:axId val="125878272"/>
        <c:scaling>
          <c:orientation val="minMax"/>
          <c:max val="4"/>
          <c:min val="0"/>
        </c:scaling>
        <c:delete val="1"/>
        <c:axPos val="l"/>
        <c:majorGridlines/>
        <c:numFmt formatCode="General" sourceLinked="1"/>
        <c:tickLblPos val="none"/>
        <c:crossAx val="125860096"/>
        <c:crosses val="autoZero"/>
        <c:crossBetween val="between"/>
        <c:majorUnit val="1"/>
        <c:minorUnit val="0.5"/>
      </c:valAx>
    </c:plotArea>
    <c:plotVisOnly val="1"/>
    <c:dispBlanksAs val="gap"/>
  </c:chart>
  <c:spPr>
    <a:ln>
      <a:solidFill>
        <a:schemeClr val="accent4"/>
      </a:solidFill>
      <a:prstDash val="sysDash"/>
    </a:ln>
  </c:spPr>
  <c:printSettings>
    <c:headerFooter/>
    <c:pageMargins b="0.75000000000000167" l="0.70000000000000062" r="0.70000000000000062" t="0.75000000000000167"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IE"/>
  <c:chart>
    <c:plotArea>
      <c:layout/>
      <c:doughnutChart>
        <c:varyColors val="1"/>
        <c:ser>
          <c:idx val="0"/>
          <c:order val="0"/>
          <c:tx>
            <c:strRef>
              <c:f>'Synthesis Report'!$M$66</c:f>
              <c:strCache>
                <c:ptCount val="1"/>
                <c:pt idx="0">
                  <c:v>Sector</c:v>
                </c:pt>
              </c:strCache>
            </c:strRef>
          </c:tx>
          <c:dLbls>
            <c:showPercent val="1"/>
          </c:dLbls>
          <c:cat>
            <c:multiLvlStrRef>
              <c:f>'Synthesis Report'!#REF!</c:f>
            </c:multiLvlStrRef>
          </c:cat>
          <c:val>
            <c:numRef>
              <c:f>'Synthesis Report'!$M$67:$M$73</c:f>
              <c:numCache>
                <c:formatCode>General</c:formatCode>
                <c:ptCount val="7"/>
                <c:pt idx="0">
                  <c:v>0</c:v>
                </c:pt>
                <c:pt idx="1">
                  <c:v>0</c:v>
                </c:pt>
                <c:pt idx="2">
                  <c:v>0</c:v>
                </c:pt>
                <c:pt idx="3">
                  <c:v>0</c:v>
                </c:pt>
                <c:pt idx="4">
                  <c:v>0</c:v>
                </c:pt>
                <c:pt idx="5">
                  <c:v>0</c:v>
                </c:pt>
                <c:pt idx="6">
                  <c:v>0</c:v>
                </c:pt>
              </c:numCache>
            </c:numRef>
          </c:val>
        </c:ser>
        <c:ser>
          <c:idx val="1"/>
          <c:order val="1"/>
          <c:tx>
            <c:strRef>
              <c:f>'Synthesis Report'!$N$66</c:f>
              <c:strCache>
                <c:ptCount val="1"/>
                <c:pt idx="0">
                  <c:v>Nber of actions</c:v>
                </c:pt>
              </c:strCache>
            </c:strRef>
          </c:tx>
          <c:dLbls>
            <c:txPr>
              <a:bodyPr/>
              <a:lstStyle/>
              <a:p>
                <a:pPr>
                  <a:defRPr b="1">
                    <a:solidFill>
                      <a:srgbClr val="FFFFFF"/>
                    </a:solidFill>
                  </a:defRPr>
                </a:pPr>
                <a:endParaRPr lang="en-US"/>
              </a:p>
            </c:txPr>
            <c:showPercent val="1"/>
          </c:dLbls>
          <c:cat>
            <c:strRef>
              <c:f>'Synthesis Report'!$M$67:$M$78</c:f>
              <c:strCache>
                <c:ptCount val="12"/>
                <c:pt idx="0">
                  <c:v>Buildings</c:v>
                </c:pt>
                <c:pt idx="1">
                  <c:v>Transport</c:v>
                </c:pt>
                <c:pt idx="2">
                  <c:v>Energy</c:v>
                </c:pt>
                <c:pt idx="3">
                  <c:v>Water</c:v>
                </c:pt>
                <c:pt idx="4">
                  <c:v>Waste</c:v>
                </c:pt>
                <c:pt idx="5">
                  <c:v>Land Use Planning</c:v>
                </c:pt>
                <c:pt idx="6">
                  <c:v>Agriculture &amp; Forestry</c:v>
                </c:pt>
                <c:pt idx="7">
                  <c:v>Environment &amp; Biodiversity</c:v>
                </c:pt>
                <c:pt idx="8">
                  <c:v>Health</c:v>
                </c:pt>
                <c:pt idx="9">
                  <c:v>Civil Protection &amp; Emergency</c:v>
                </c:pt>
                <c:pt idx="10">
                  <c:v>Tourism</c:v>
                </c:pt>
                <c:pt idx="11">
                  <c:v>Other</c:v>
                </c:pt>
              </c:strCache>
            </c:strRef>
          </c:cat>
          <c:val>
            <c:numRef>
              <c:f>'Synthesis Report'!$N$67:$N$78</c:f>
              <c:numCache>
                <c:formatCode>General</c:formatCode>
                <c:ptCount val="12"/>
                <c:pt idx="0">
                  <c:v>0</c:v>
                </c:pt>
                <c:pt idx="1">
                  <c:v>0</c:v>
                </c:pt>
                <c:pt idx="2">
                  <c:v>11</c:v>
                </c:pt>
                <c:pt idx="3">
                  <c:v>15</c:v>
                </c:pt>
                <c:pt idx="4">
                  <c:v>4</c:v>
                </c:pt>
                <c:pt idx="5">
                  <c:v>4</c:v>
                </c:pt>
                <c:pt idx="6">
                  <c:v>10</c:v>
                </c:pt>
                <c:pt idx="7">
                  <c:v>6</c:v>
                </c:pt>
                <c:pt idx="8">
                  <c:v>10</c:v>
                </c:pt>
                <c:pt idx="9">
                  <c:v>6</c:v>
                </c:pt>
                <c:pt idx="10">
                  <c:v>5</c:v>
                </c:pt>
                <c:pt idx="11">
                  <c:v>15</c:v>
                </c:pt>
              </c:numCache>
            </c:numRef>
          </c:val>
        </c:ser>
        <c:firstSliceAng val="0"/>
        <c:holeSize val="50"/>
      </c:doughnutChart>
      <c:spPr>
        <a:noFill/>
        <a:ln w="25400">
          <a:noFill/>
        </a:ln>
      </c:spPr>
    </c:plotArea>
    <c:legend>
      <c:legendPos val="r"/>
      <c:layout>
        <c:manualLayout>
          <c:xMode val="edge"/>
          <c:yMode val="edge"/>
          <c:wMode val="edge"/>
          <c:hMode val="edge"/>
          <c:x val="0.58009464430329105"/>
          <c:y val="0.13806519555425945"/>
          <c:w val="1"/>
          <c:h val="0.8887514986552606"/>
        </c:manualLayout>
      </c:layout>
      <c:txPr>
        <a:bodyPr/>
        <a:lstStyle/>
        <a:p>
          <a:pPr>
            <a:defRPr sz="800" b="1"/>
          </a:pPr>
          <a:endParaRPr lang="en-US"/>
        </a:p>
      </c:txPr>
    </c:legend>
    <c:dispBlanksAs val="zero"/>
  </c:chart>
  <c:spPr>
    <a:ln>
      <a:solidFill>
        <a:srgbClr val="97B42A"/>
      </a:solidFill>
      <a:prstDash val="sysDash"/>
    </a:ln>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IE"/>
  <c:chart>
    <c:plotArea>
      <c:layout/>
      <c:barChart>
        <c:barDir val="bar"/>
        <c:grouping val="stacked"/>
        <c:ser>
          <c:idx val="0"/>
          <c:order val="0"/>
          <c:tx>
            <c:strRef>
              <c:f>'Synthesis Report'!$I$88</c:f>
              <c:strCache>
                <c:ptCount val="1"/>
                <c:pt idx="0">
                  <c:v>Not started</c:v>
                </c:pt>
              </c:strCache>
            </c:strRef>
          </c:tx>
          <c:dLbls>
            <c:txPr>
              <a:bodyPr/>
              <a:lstStyle/>
              <a:p>
                <a:pPr>
                  <a:defRPr b="1">
                    <a:solidFill>
                      <a:srgbClr val="FFFFFF"/>
                    </a:solidFill>
                  </a:defRPr>
                </a:pPr>
                <a:endParaRPr lang="en-US"/>
              </a:p>
            </c:txPr>
            <c:showVal val="1"/>
          </c:dLbls>
          <c:val>
            <c:numRef>
              <c:f>'Synthesis Report'!$K$88</c:f>
              <c:numCache>
                <c:formatCode>0%</c:formatCode>
                <c:ptCount val="1"/>
                <c:pt idx="0">
                  <c:v>1</c:v>
                </c:pt>
              </c:numCache>
            </c:numRef>
          </c:val>
        </c:ser>
        <c:ser>
          <c:idx val="1"/>
          <c:order val="1"/>
          <c:tx>
            <c:strRef>
              <c:f>'Synthesis Report'!$I$89</c:f>
              <c:strCache>
                <c:ptCount val="1"/>
                <c:pt idx="0">
                  <c:v>Ongoing</c:v>
                </c:pt>
              </c:strCache>
            </c:strRef>
          </c:tx>
          <c:dLbls>
            <c:txPr>
              <a:bodyPr/>
              <a:lstStyle/>
              <a:p>
                <a:pPr>
                  <a:defRPr b="1">
                    <a:solidFill>
                      <a:srgbClr val="FFFFFF"/>
                    </a:solidFill>
                  </a:defRPr>
                </a:pPr>
                <a:endParaRPr lang="en-US"/>
              </a:p>
            </c:txPr>
            <c:showVal val="1"/>
          </c:dLbls>
          <c:val>
            <c:numRef>
              <c:f>'Synthesis Report'!$K$89</c:f>
              <c:numCache>
                <c:formatCode>0%</c:formatCode>
                <c:ptCount val="1"/>
                <c:pt idx="0">
                  <c:v>0</c:v>
                </c:pt>
              </c:numCache>
            </c:numRef>
          </c:val>
        </c:ser>
        <c:ser>
          <c:idx val="2"/>
          <c:order val="2"/>
          <c:tx>
            <c:strRef>
              <c:f>'Synthesis Report'!$I$90</c:f>
              <c:strCache>
                <c:ptCount val="1"/>
                <c:pt idx="0">
                  <c:v>Completed</c:v>
                </c:pt>
              </c:strCache>
            </c:strRef>
          </c:tx>
          <c:dLbls>
            <c:txPr>
              <a:bodyPr/>
              <a:lstStyle/>
              <a:p>
                <a:pPr>
                  <a:defRPr b="1">
                    <a:solidFill>
                      <a:srgbClr val="FFFFFF"/>
                    </a:solidFill>
                  </a:defRPr>
                </a:pPr>
                <a:endParaRPr lang="en-US"/>
              </a:p>
            </c:txPr>
            <c:showVal val="1"/>
          </c:dLbls>
          <c:val>
            <c:numRef>
              <c:f>'Synthesis Report'!$K$90</c:f>
              <c:numCache>
                <c:formatCode>0%</c:formatCode>
                <c:ptCount val="1"/>
                <c:pt idx="0">
                  <c:v>0</c:v>
                </c:pt>
              </c:numCache>
            </c:numRef>
          </c:val>
        </c:ser>
        <c:ser>
          <c:idx val="3"/>
          <c:order val="3"/>
          <c:tx>
            <c:strRef>
              <c:f>'Synthesis Report'!$I$91</c:f>
              <c:strCache>
                <c:ptCount val="1"/>
                <c:pt idx="0">
                  <c:v>Cancelled</c:v>
                </c:pt>
              </c:strCache>
            </c:strRef>
          </c:tx>
          <c:spPr>
            <a:solidFill>
              <a:schemeClr val="accent6">
                <a:lumMod val="75000"/>
              </a:schemeClr>
            </a:solidFill>
          </c:spPr>
          <c:dLbls>
            <c:txPr>
              <a:bodyPr/>
              <a:lstStyle/>
              <a:p>
                <a:pPr>
                  <a:defRPr b="1">
                    <a:solidFill>
                      <a:srgbClr val="FFFFFF"/>
                    </a:solidFill>
                  </a:defRPr>
                </a:pPr>
                <a:endParaRPr lang="en-US"/>
              </a:p>
            </c:txPr>
            <c:showVal val="1"/>
          </c:dLbls>
          <c:val>
            <c:numRef>
              <c:f>'Synthesis Report'!$K$91</c:f>
              <c:numCache>
                <c:formatCode>0%</c:formatCode>
                <c:ptCount val="1"/>
                <c:pt idx="0">
                  <c:v>0</c:v>
                </c:pt>
              </c:numCache>
            </c:numRef>
          </c:val>
        </c:ser>
        <c:ser>
          <c:idx val="4"/>
          <c:order val="4"/>
          <c:tx>
            <c:strRef>
              <c:f>'Synthesis Report'!$I$92</c:f>
              <c:strCache>
                <c:ptCount val="1"/>
                <c:pt idx="0">
                  <c:v>Not specified</c:v>
                </c:pt>
              </c:strCache>
            </c:strRef>
          </c:tx>
          <c:spPr>
            <a:solidFill>
              <a:schemeClr val="accent6">
                <a:lumMod val="40000"/>
                <a:lumOff val="60000"/>
              </a:schemeClr>
            </a:solidFill>
          </c:spPr>
          <c:dLbls>
            <c:txPr>
              <a:bodyPr/>
              <a:lstStyle/>
              <a:p>
                <a:pPr>
                  <a:defRPr b="1">
                    <a:solidFill>
                      <a:srgbClr val="FFFFFF"/>
                    </a:solidFill>
                  </a:defRPr>
                </a:pPr>
                <a:endParaRPr lang="en-US"/>
              </a:p>
            </c:txPr>
            <c:showVal val="1"/>
          </c:dLbls>
          <c:val>
            <c:numRef>
              <c:f>'Synthesis Report'!$K$92</c:f>
              <c:numCache>
                <c:formatCode>0%</c:formatCode>
                <c:ptCount val="1"/>
                <c:pt idx="0">
                  <c:v>0</c:v>
                </c:pt>
              </c:numCache>
            </c:numRef>
          </c:val>
        </c:ser>
        <c:gapWidth val="75"/>
        <c:overlap val="100"/>
        <c:axId val="125807232"/>
        <c:axId val="125915520"/>
      </c:barChart>
      <c:catAx>
        <c:axId val="125807232"/>
        <c:scaling>
          <c:orientation val="minMax"/>
        </c:scaling>
        <c:delete val="1"/>
        <c:axPos val="l"/>
        <c:tickLblPos val="none"/>
        <c:crossAx val="125915520"/>
        <c:crosses val="autoZero"/>
        <c:auto val="1"/>
        <c:lblAlgn val="ctr"/>
        <c:lblOffset val="100"/>
      </c:catAx>
      <c:valAx>
        <c:axId val="125915520"/>
        <c:scaling>
          <c:orientation val="minMax"/>
          <c:max val="1"/>
        </c:scaling>
        <c:delete val="1"/>
        <c:axPos val="b"/>
        <c:numFmt formatCode="0%" sourceLinked="1"/>
        <c:tickLblPos val="none"/>
        <c:crossAx val="125807232"/>
        <c:crosses val="autoZero"/>
        <c:crossBetween val="between"/>
      </c:valAx>
    </c:plotArea>
    <c:legend>
      <c:legendPos val="b"/>
      <c:layout>
        <c:manualLayout>
          <c:xMode val="edge"/>
          <c:yMode val="edge"/>
          <c:wMode val="edge"/>
          <c:hMode val="edge"/>
          <c:x val="0.21229863097407359"/>
          <c:y val="0.74969109630526976"/>
          <c:w val="0.80188328492599004"/>
          <c:h val="0.90195356349687061"/>
        </c:manualLayout>
      </c:layout>
      <c:txPr>
        <a:bodyPr/>
        <a:lstStyle/>
        <a:p>
          <a:pPr>
            <a:defRPr sz="800" b="1"/>
          </a:pPr>
          <a:endParaRPr lang="en-US"/>
        </a:p>
      </c:txPr>
    </c:legend>
    <c:plotVisOnly val="1"/>
    <c:dispBlanksAs val="gap"/>
  </c:chart>
  <c:spPr>
    <a:ln>
      <a:solidFill>
        <a:srgbClr val="97B42A"/>
      </a:solidFill>
      <a:prstDash val="sysDash"/>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hyperlink" Target="#Indicators!A1"/><Relationship Id="rId2" Type="http://schemas.openxmlformats.org/officeDocument/2006/relationships/hyperlink" Target="#'Risks &amp; Vulnerabilities'!A1"/><Relationship Id="rId1" Type="http://schemas.openxmlformats.org/officeDocument/2006/relationships/chart" Target="../charts/chart1.xml"/><Relationship Id="rId6" Type="http://schemas.openxmlformats.org/officeDocument/2006/relationships/hyperlink" Target="#Strategy!A1"/><Relationship Id="rId5" Type="http://schemas.openxmlformats.org/officeDocument/2006/relationships/hyperlink" Target="#Actions!A1"/><Relationship Id="rId4" Type="http://schemas.openxmlformats.org/officeDocument/2006/relationships/hyperlink" Target="#Actions!A1"/></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981075</xdr:colOff>
      <xdr:row>6</xdr:row>
      <xdr:rowOff>0</xdr:rowOff>
    </xdr:to>
    <xdr:grpSp>
      <xdr:nvGrpSpPr>
        <xdr:cNvPr id="1533996" name="Groupe 13"/>
        <xdr:cNvGrpSpPr>
          <a:grpSpLocks/>
        </xdr:cNvGrpSpPr>
      </xdr:nvGrpSpPr>
      <xdr:grpSpPr bwMode="auto">
        <a:xfrm>
          <a:off x="0" y="0"/>
          <a:ext cx="1476375" cy="1181100"/>
          <a:chOff x="0" y="0"/>
          <a:chExt cx="1844675" cy="1320800"/>
        </a:xfrm>
      </xdr:grpSpPr>
      <xdr:grpSp>
        <xdr:nvGrpSpPr>
          <xdr:cNvPr id="1534003" name="Groupe 10"/>
          <xdr:cNvGrpSpPr>
            <a:grpSpLocks/>
          </xdr:cNvGrpSpPr>
        </xdr:nvGrpSpPr>
        <xdr:grpSpPr bwMode="auto">
          <a:xfrm>
            <a:off x="0" y="0"/>
            <a:ext cx="1844675" cy="1320800"/>
            <a:chOff x="0" y="0"/>
            <a:chExt cx="2244725" cy="1549400"/>
          </a:xfrm>
        </xdr:grpSpPr>
        <xdr:sp macro="" textlink="">
          <xdr:nvSpPr>
            <xdr:cNvPr id="1534005" name="AutoShape 12"/>
            <xdr:cNvSpPr>
              <a:spLocks noChangeArrowheads="1"/>
            </xdr:cNvSpPr>
          </xdr:nvSpPr>
          <xdr:spPr bwMode="auto">
            <a:xfrm>
              <a:off x="0" y="0"/>
              <a:ext cx="2244725" cy="1549400"/>
            </a:xfrm>
            <a:prstGeom prst="roundRect">
              <a:avLst>
                <a:gd name="adj" fmla="val 16667"/>
              </a:avLst>
            </a:prstGeom>
            <a:solidFill>
              <a:srgbClr val="FFFFFF"/>
            </a:solidFill>
            <a:ln w="9525">
              <a:noFill/>
              <a:round/>
              <a:headEnd/>
              <a:tailEnd/>
            </a:ln>
          </xdr:spPr>
        </xdr:sp>
        <xdr:sp macro="" textlink="">
          <xdr:nvSpPr>
            <xdr:cNvPr id="17" name="Rectangle 16"/>
            <xdr:cNvSpPr/>
          </xdr:nvSpPr>
          <xdr:spPr>
            <a:xfrm>
              <a:off x="1868190" y="0"/>
              <a:ext cx="376535" cy="3748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ES"/>
            </a:p>
          </xdr:txBody>
        </xdr:sp>
      </xdr:grpSp>
      <xdr:sp macro="" textlink="">
        <xdr:nvSpPr>
          <xdr:cNvPr id="1534004" name="Rectangle 12"/>
          <xdr:cNvSpPr>
            <a:spLocks noChangeArrowheads="1"/>
          </xdr:cNvSpPr>
        </xdr:nvSpPr>
        <xdr:spPr bwMode="auto">
          <a:xfrm>
            <a:off x="0" y="0"/>
            <a:ext cx="1600200" cy="1320800"/>
          </a:xfrm>
          <a:prstGeom prst="rect">
            <a:avLst/>
          </a:prstGeom>
          <a:solidFill>
            <a:srgbClr val="FFFFFF"/>
          </a:solidFill>
          <a:ln w="9525">
            <a:noFill/>
            <a:miter lim="800000"/>
            <a:headEnd/>
            <a:tailEnd/>
          </a:ln>
        </xdr:spPr>
      </xdr:sp>
    </xdr:grpSp>
    <xdr:clientData/>
  </xdr:twoCellAnchor>
  <xdr:twoCellAnchor editAs="oneCell">
    <xdr:from>
      <xdr:col>0</xdr:col>
      <xdr:colOff>180975</xdr:colOff>
      <xdr:row>0</xdr:row>
      <xdr:rowOff>0</xdr:rowOff>
    </xdr:from>
    <xdr:to>
      <xdr:col>2</xdr:col>
      <xdr:colOff>695325</xdr:colOff>
      <xdr:row>1</xdr:row>
      <xdr:rowOff>342900</xdr:rowOff>
    </xdr:to>
    <xdr:pic>
      <xdr:nvPicPr>
        <xdr:cNvPr id="1533997" name="Image 17" descr="Mayors-Adapt-Logo-revised.jpg"/>
        <xdr:cNvPicPr>
          <a:picLocks noChangeAspect="1"/>
        </xdr:cNvPicPr>
      </xdr:nvPicPr>
      <xdr:blipFill>
        <a:blip xmlns:r="http://schemas.openxmlformats.org/officeDocument/2006/relationships" r:embed="rId1" cstate="print"/>
        <a:srcRect b="6691"/>
        <a:stretch>
          <a:fillRect/>
        </a:stretch>
      </xdr:blipFill>
      <xdr:spPr bwMode="auto">
        <a:xfrm>
          <a:off x="180975" y="0"/>
          <a:ext cx="1009650" cy="952500"/>
        </a:xfrm>
        <a:prstGeom prst="rect">
          <a:avLst/>
        </a:prstGeom>
        <a:noFill/>
        <a:ln w="9525">
          <a:noFill/>
          <a:miter lim="800000"/>
          <a:headEnd/>
          <a:tailEnd/>
        </a:ln>
      </xdr:spPr>
    </xdr:pic>
    <xdr:clientData/>
  </xdr:twoCellAnchor>
  <xdr:twoCellAnchor editAs="oneCell">
    <xdr:from>
      <xdr:col>7</xdr:col>
      <xdr:colOff>857250</xdr:colOff>
      <xdr:row>7</xdr:row>
      <xdr:rowOff>152400</xdr:rowOff>
    </xdr:from>
    <xdr:to>
      <xdr:col>8</xdr:col>
      <xdr:colOff>161925</xdr:colOff>
      <xdr:row>8</xdr:row>
      <xdr:rowOff>200025</xdr:rowOff>
    </xdr:to>
    <xdr:pic>
      <xdr:nvPicPr>
        <xdr:cNvPr id="1533998" name="Picture 20"/>
        <xdr:cNvPicPr>
          <a:picLocks noChangeAspect="1"/>
        </xdr:cNvPicPr>
      </xdr:nvPicPr>
      <xdr:blipFill>
        <a:blip xmlns:r="http://schemas.openxmlformats.org/officeDocument/2006/relationships" r:embed="rId2" cstate="print"/>
        <a:srcRect/>
        <a:stretch>
          <a:fillRect/>
        </a:stretch>
      </xdr:blipFill>
      <xdr:spPr bwMode="auto">
        <a:xfrm>
          <a:off x="6991350" y="1495425"/>
          <a:ext cx="485775" cy="361950"/>
        </a:xfrm>
        <a:prstGeom prst="rect">
          <a:avLst/>
        </a:prstGeom>
        <a:noFill/>
        <a:ln w="9525">
          <a:noFill/>
          <a:miter lim="800000"/>
          <a:headEnd/>
          <a:tailEnd/>
        </a:ln>
      </xdr:spPr>
    </xdr:pic>
    <xdr:clientData/>
  </xdr:twoCellAnchor>
  <xdr:twoCellAnchor editAs="oneCell">
    <xdr:from>
      <xdr:col>9</xdr:col>
      <xdr:colOff>0</xdr:colOff>
      <xdr:row>9</xdr:row>
      <xdr:rowOff>1333500</xdr:rowOff>
    </xdr:from>
    <xdr:to>
      <xdr:col>10</xdr:col>
      <xdr:colOff>266700</xdr:colOff>
      <xdr:row>10</xdr:row>
      <xdr:rowOff>0</xdr:rowOff>
    </xdr:to>
    <xdr:pic>
      <xdr:nvPicPr>
        <xdr:cNvPr id="1533999" name="Picture 19"/>
        <xdr:cNvPicPr>
          <a:picLocks noChangeAspect="1"/>
        </xdr:cNvPicPr>
      </xdr:nvPicPr>
      <xdr:blipFill>
        <a:blip xmlns:r="http://schemas.openxmlformats.org/officeDocument/2006/relationships" r:embed="rId3"/>
        <a:srcRect/>
        <a:stretch>
          <a:fillRect/>
        </a:stretch>
      </xdr:blipFill>
      <xdr:spPr bwMode="auto">
        <a:xfrm>
          <a:off x="7581900" y="2962275"/>
          <a:ext cx="485775" cy="0"/>
        </a:xfrm>
        <a:prstGeom prst="rect">
          <a:avLst/>
        </a:prstGeom>
        <a:noFill/>
        <a:ln w="9525">
          <a:noFill/>
          <a:miter lim="800000"/>
          <a:headEnd/>
          <a:tailEnd/>
        </a:ln>
      </xdr:spPr>
    </xdr:pic>
    <xdr:clientData/>
  </xdr:twoCellAnchor>
  <xdr:twoCellAnchor editAs="oneCell">
    <xdr:from>
      <xdr:col>10</xdr:col>
      <xdr:colOff>161925</xdr:colOff>
      <xdr:row>12</xdr:row>
      <xdr:rowOff>1714500</xdr:rowOff>
    </xdr:from>
    <xdr:to>
      <xdr:col>11</xdr:col>
      <xdr:colOff>352425</xdr:colOff>
      <xdr:row>12</xdr:row>
      <xdr:rowOff>2076450</xdr:rowOff>
    </xdr:to>
    <xdr:pic>
      <xdr:nvPicPr>
        <xdr:cNvPr id="1534000" name="Picture 19"/>
        <xdr:cNvPicPr>
          <a:picLocks noChangeAspect="1"/>
        </xdr:cNvPicPr>
      </xdr:nvPicPr>
      <xdr:blipFill>
        <a:blip xmlns:r="http://schemas.openxmlformats.org/officeDocument/2006/relationships" r:embed="rId3" cstate="print"/>
        <a:srcRect/>
        <a:stretch>
          <a:fillRect/>
        </a:stretch>
      </xdr:blipFill>
      <xdr:spPr bwMode="auto">
        <a:xfrm>
          <a:off x="7962900" y="5153025"/>
          <a:ext cx="485775" cy="361950"/>
        </a:xfrm>
        <a:prstGeom prst="rect">
          <a:avLst/>
        </a:prstGeom>
        <a:noFill/>
        <a:ln w="9525">
          <a:noFill/>
          <a:miter lim="800000"/>
          <a:headEnd/>
          <a:tailEnd/>
        </a:ln>
      </xdr:spPr>
    </xdr:pic>
    <xdr:clientData/>
  </xdr:twoCellAnchor>
  <xdr:twoCellAnchor editAs="oneCell">
    <xdr:from>
      <xdr:col>14</xdr:col>
      <xdr:colOff>76200</xdr:colOff>
      <xdr:row>22</xdr:row>
      <xdr:rowOff>76200</xdr:rowOff>
    </xdr:from>
    <xdr:to>
      <xdr:col>14</xdr:col>
      <xdr:colOff>1123950</xdr:colOff>
      <xdr:row>25</xdr:row>
      <xdr:rowOff>114300</xdr:rowOff>
    </xdr:to>
    <xdr:pic>
      <xdr:nvPicPr>
        <xdr:cNvPr id="1534001" name="Image 8" descr="C:\Users\Lucie\AppData\Local\Microsoft\Windows\INetCache\Content.Word\logo_ce-en-rvb-hr.jpg"/>
        <xdr:cNvPicPr>
          <a:picLocks noChangeAspect="1" noChangeArrowheads="1"/>
        </xdr:cNvPicPr>
      </xdr:nvPicPr>
      <xdr:blipFill>
        <a:blip xmlns:r="http://schemas.openxmlformats.org/officeDocument/2006/relationships" r:embed="rId4" cstate="print"/>
        <a:srcRect/>
        <a:stretch>
          <a:fillRect/>
        </a:stretch>
      </xdr:blipFill>
      <xdr:spPr bwMode="auto">
        <a:xfrm>
          <a:off x="12125325" y="8382000"/>
          <a:ext cx="1047750" cy="762000"/>
        </a:xfrm>
        <a:prstGeom prst="rect">
          <a:avLst/>
        </a:prstGeom>
        <a:noFill/>
        <a:ln w="9525">
          <a:noFill/>
          <a:miter lim="800000"/>
          <a:headEnd/>
          <a:tailEnd/>
        </a:ln>
      </xdr:spPr>
    </xdr:pic>
    <xdr:clientData/>
  </xdr:twoCellAnchor>
  <xdr:twoCellAnchor editAs="oneCell">
    <xdr:from>
      <xdr:col>13</xdr:col>
      <xdr:colOff>104775</xdr:colOff>
      <xdr:row>22</xdr:row>
      <xdr:rowOff>19050</xdr:rowOff>
    </xdr:from>
    <xdr:to>
      <xdr:col>13</xdr:col>
      <xdr:colOff>1076325</xdr:colOff>
      <xdr:row>25</xdr:row>
      <xdr:rowOff>190500</xdr:rowOff>
    </xdr:to>
    <xdr:pic>
      <xdr:nvPicPr>
        <xdr:cNvPr id="1534002" name="Image 4" descr="EN_logo_COM_2016_vertical_WEB.jpg"/>
        <xdr:cNvPicPr>
          <a:picLocks noChangeAspect="1"/>
        </xdr:cNvPicPr>
      </xdr:nvPicPr>
      <xdr:blipFill>
        <a:blip xmlns:r="http://schemas.openxmlformats.org/officeDocument/2006/relationships" r:embed="rId5" cstate="print"/>
        <a:srcRect/>
        <a:stretch>
          <a:fillRect/>
        </a:stretch>
      </xdr:blipFill>
      <xdr:spPr bwMode="auto">
        <a:xfrm>
          <a:off x="10972800" y="8324850"/>
          <a:ext cx="971550" cy="895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209550</xdr:colOff>
      <xdr:row>7</xdr:row>
      <xdr:rowOff>104775</xdr:rowOff>
    </xdr:from>
    <xdr:to>
      <xdr:col>8</xdr:col>
      <xdr:colOff>2905125</xdr:colOff>
      <xdr:row>13</xdr:row>
      <xdr:rowOff>1171575</xdr:rowOff>
    </xdr:to>
    <xdr:graphicFrame macro="">
      <xdr:nvGraphicFramePr>
        <xdr:cNvPr id="1535000"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24</xdr:row>
      <xdr:rowOff>28576</xdr:rowOff>
    </xdr:from>
    <xdr:to>
      <xdr:col>1</xdr:col>
      <xdr:colOff>2400300</xdr:colOff>
      <xdr:row>25</xdr:row>
      <xdr:rowOff>85725</xdr:rowOff>
    </xdr:to>
    <xdr:sp macro="" textlink="">
      <xdr:nvSpPr>
        <xdr:cNvPr id="10" name="ZoneTexte 2">
          <a:hlinkClick xmlns:r="http://schemas.openxmlformats.org/officeDocument/2006/relationships" r:id="rId2"/>
        </xdr:cNvPr>
        <xdr:cNvSpPr txBox="1"/>
      </xdr:nvSpPr>
      <xdr:spPr>
        <a:xfrm>
          <a:off x="295275" y="6715126"/>
          <a:ext cx="2352675" cy="295274"/>
        </a:xfrm>
        <a:prstGeom prst="rect">
          <a:avLst/>
        </a:prstGeom>
        <a:noFill/>
        <a:ln w="38100" cap="flat" cmpd="sng" algn="ctr">
          <a:solidFill>
            <a:srgbClr val="F8F8F8"/>
          </a:solidFill>
          <a:prstDash val="solid"/>
        </a:ln>
        <a:effectLst>
          <a:outerShdw blurRad="40000" dist="20000" dir="5400000" rotWithShape="0">
            <a:srgbClr val="000000">
              <a:alpha val="38000"/>
            </a:srgbClr>
          </a:outerShdw>
        </a:effectLst>
      </xdr:spPr>
      <xdr:style>
        <a:lnRef idx="3">
          <a:schemeClr val="lt1"/>
        </a:lnRef>
        <a:fillRef idx="1">
          <a:schemeClr val="accent2"/>
        </a:fillRef>
        <a:effectRef idx="1">
          <a:schemeClr val="accent2"/>
        </a:effectRef>
        <a:fontRef idx="minor">
          <a:schemeClr val="lt1"/>
        </a:fontRef>
      </xdr:style>
      <xdr:txBody>
        <a:bodyPr wrap="square" rtlCol="0" anchor="ctr"/>
        <a:lstStyle>
          <a:lvl1pPr marL="0" indent="0">
            <a:defRPr sz="1100">
              <a:solidFill>
                <a:srgbClr val="F8F8F8"/>
              </a:solidFill>
              <a:latin typeface="Tahoma"/>
            </a:defRPr>
          </a:lvl1pPr>
          <a:lvl2pPr marL="457200" indent="0">
            <a:defRPr sz="1100">
              <a:solidFill>
                <a:srgbClr val="F8F8F8"/>
              </a:solidFill>
              <a:latin typeface="Tahoma"/>
            </a:defRPr>
          </a:lvl2pPr>
          <a:lvl3pPr marL="914400" indent="0">
            <a:defRPr sz="1100">
              <a:solidFill>
                <a:srgbClr val="F8F8F8"/>
              </a:solidFill>
              <a:latin typeface="Tahoma"/>
            </a:defRPr>
          </a:lvl3pPr>
          <a:lvl4pPr marL="1371600" indent="0">
            <a:defRPr sz="1100">
              <a:solidFill>
                <a:srgbClr val="F8F8F8"/>
              </a:solidFill>
              <a:latin typeface="Tahoma"/>
            </a:defRPr>
          </a:lvl4pPr>
          <a:lvl5pPr marL="1828800" indent="0">
            <a:defRPr sz="1100">
              <a:solidFill>
                <a:srgbClr val="F8F8F8"/>
              </a:solidFill>
              <a:latin typeface="Tahoma"/>
            </a:defRPr>
          </a:lvl5pPr>
          <a:lvl6pPr marL="2286000" indent="0">
            <a:defRPr sz="1100">
              <a:solidFill>
                <a:srgbClr val="F8F8F8"/>
              </a:solidFill>
              <a:latin typeface="Tahoma"/>
            </a:defRPr>
          </a:lvl6pPr>
          <a:lvl7pPr marL="2743200" indent="0">
            <a:defRPr sz="1100">
              <a:solidFill>
                <a:srgbClr val="F8F8F8"/>
              </a:solidFill>
              <a:latin typeface="Tahoma"/>
            </a:defRPr>
          </a:lvl7pPr>
          <a:lvl8pPr marL="3200400" indent="0">
            <a:defRPr sz="1100">
              <a:solidFill>
                <a:srgbClr val="F8F8F8"/>
              </a:solidFill>
              <a:latin typeface="Tahoma"/>
            </a:defRPr>
          </a:lvl8pPr>
          <a:lvl9pPr marL="3657600" indent="0">
            <a:defRPr sz="1100">
              <a:solidFill>
                <a:srgbClr val="F8F8F8"/>
              </a:solidFill>
              <a:latin typeface="Tahoma"/>
            </a:defRPr>
          </a:lvl9pPr>
        </a:lstStyle>
        <a:p>
          <a:pPr algn="ctr"/>
          <a:r>
            <a:rPr lang="fr-FR" sz="1600" b="1">
              <a:solidFill>
                <a:srgbClr val="F8F8F8"/>
              </a:solidFill>
              <a:latin typeface="Wingdings" pitchFamily="2" charset="2"/>
            </a:rPr>
            <a:t>Ü</a:t>
          </a:r>
          <a:r>
            <a:rPr lang="fr-FR" sz="1100" b="1">
              <a:solidFill>
                <a:srgbClr val="F8F8F8"/>
              </a:solidFill>
              <a:latin typeface="Tahoma"/>
            </a:rPr>
            <a:t> </a:t>
          </a:r>
          <a:r>
            <a:rPr lang="fr-FR" sz="1100" b="1">
              <a:solidFill>
                <a:srgbClr val="F8F8F8"/>
              </a:solidFill>
              <a:latin typeface="+mj-lt"/>
            </a:rPr>
            <a:t>RISKS &amp;</a:t>
          </a:r>
          <a:r>
            <a:rPr lang="fr-FR" sz="1100" b="1" baseline="0">
              <a:solidFill>
                <a:srgbClr val="F8F8F8"/>
              </a:solidFill>
              <a:latin typeface="+mj-lt"/>
            </a:rPr>
            <a:t> VULNERABILITIES</a:t>
          </a:r>
          <a:endParaRPr lang="fr-FR" sz="1100" b="1">
            <a:solidFill>
              <a:srgbClr val="F8F8F8"/>
            </a:solidFill>
            <a:latin typeface="+mj-lt"/>
          </a:endParaRPr>
        </a:p>
      </xdr:txBody>
    </xdr:sp>
    <xdr:clientData/>
  </xdr:twoCellAnchor>
  <xdr:twoCellAnchor>
    <xdr:from>
      <xdr:col>1</xdr:col>
      <xdr:colOff>457200</xdr:colOff>
      <xdr:row>34</xdr:row>
      <xdr:rowOff>123825</xdr:rowOff>
    </xdr:from>
    <xdr:to>
      <xdr:col>1</xdr:col>
      <xdr:colOff>1828800</xdr:colOff>
      <xdr:row>35</xdr:row>
      <xdr:rowOff>142874</xdr:rowOff>
    </xdr:to>
    <xdr:sp macro="" textlink="">
      <xdr:nvSpPr>
        <xdr:cNvPr id="11" name="ZoneTexte 2">
          <a:hlinkClick xmlns:r="http://schemas.openxmlformats.org/officeDocument/2006/relationships" r:id="rId3"/>
        </xdr:cNvPr>
        <xdr:cNvSpPr txBox="1"/>
      </xdr:nvSpPr>
      <xdr:spPr>
        <a:xfrm>
          <a:off x="457200" y="9553575"/>
          <a:ext cx="1371600" cy="257174"/>
        </a:xfrm>
        <a:prstGeom prst="rect">
          <a:avLst/>
        </a:prstGeom>
        <a:noFill/>
        <a:ln w="38100" cap="flat" cmpd="sng" algn="ctr">
          <a:solidFill>
            <a:srgbClr val="F8F8F8"/>
          </a:solidFill>
          <a:prstDash val="solid"/>
        </a:ln>
        <a:effectLst>
          <a:outerShdw blurRad="40000" dist="20000" dir="5400000" rotWithShape="0">
            <a:srgbClr val="000000">
              <a:alpha val="38000"/>
            </a:srgbClr>
          </a:outerShdw>
        </a:effectLst>
      </xdr:spPr>
      <xdr:style>
        <a:lnRef idx="3">
          <a:schemeClr val="lt1"/>
        </a:lnRef>
        <a:fillRef idx="1">
          <a:schemeClr val="accent2"/>
        </a:fillRef>
        <a:effectRef idx="1">
          <a:schemeClr val="accent2"/>
        </a:effectRef>
        <a:fontRef idx="minor">
          <a:schemeClr val="lt1"/>
        </a:fontRef>
      </xdr:style>
      <xdr:txBody>
        <a:bodyPr wrap="square" rtlCol="0" anchor="ctr"/>
        <a:lstStyle>
          <a:lvl1pPr marL="0" indent="0">
            <a:defRPr sz="1100">
              <a:solidFill>
                <a:srgbClr val="F8F8F8"/>
              </a:solidFill>
              <a:latin typeface="Tahoma"/>
            </a:defRPr>
          </a:lvl1pPr>
          <a:lvl2pPr marL="457200" indent="0">
            <a:defRPr sz="1100">
              <a:solidFill>
                <a:srgbClr val="F8F8F8"/>
              </a:solidFill>
              <a:latin typeface="Tahoma"/>
            </a:defRPr>
          </a:lvl2pPr>
          <a:lvl3pPr marL="914400" indent="0">
            <a:defRPr sz="1100">
              <a:solidFill>
                <a:srgbClr val="F8F8F8"/>
              </a:solidFill>
              <a:latin typeface="Tahoma"/>
            </a:defRPr>
          </a:lvl3pPr>
          <a:lvl4pPr marL="1371600" indent="0">
            <a:defRPr sz="1100">
              <a:solidFill>
                <a:srgbClr val="F8F8F8"/>
              </a:solidFill>
              <a:latin typeface="Tahoma"/>
            </a:defRPr>
          </a:lvl4pPr>
          <a:lvl5pPr marL="1828800" indent="0">
            <a:defRPr sz="1100">
              <a:solidFill>
                <a:srgbClr val="F8F8F8"/>
              </a:solidFill>
              <a:latin typeface="Tahoma"/>
            </a:defRPr>
          </a:lvl5pPr>
          <a:lvl6pPr marL="2286000" indent="0">
            <a:defRPr sz="1100">
              <a:solidFill>
                <a:srgbClr val="F8F8F8"/>
              </a:solidFill>
              <a:latin typeface="Tahoma"/>
            </a:defRPr>
          </a:lvl6pPr>
          <a:lvl7pPr marL="2743200" indent="0">
            <a:defRPr sz="1100">
              <a:solidFill>
                <a:srgbClr val="F8F8F8"/>
              </a:solidFill>
              <a:latin typeface="Tahoma"/>
            </a:defRPr>
          </a:lvl7pPr>
          <a:lvl8pPr marL="3200400" indent="0">
            <a:defRPr sz="1100">
              <a:solidFill>
                <a:srgbClr val="F8F8F8"/>
              </a:solidFill>
              <a:latin typeface="Tahoma"/>
            </a:defRPr>
          </a:lvl8pPr>
          <a:lvl9pPr marL="3657600" indent="0">
            <a:defRPr sz="1100">
              <a:solidFill>
                <a:srgbClr val="F8F8F8"/>
              </a:solidFill>
              <a:latin typeface="Tahoma"/>
            </a:defRPr>
          </a:lvl9pPr>
        </a:lstStyle>
        <a:p>
          <a:pPr algn="ctr"/>
          <a:r>
            <a:rPr lang="fr-FR" sz="1600" b="1">
              <a:solidFill>
                <a:srgbClr val="F8F8F8"/>
              </a:solidFill>
              <a:latin typeface="Wingdings" pitchFamily="2" charset="2"/>
            </a:rPr>
            <a:t>Ü</a:t>
          </a:r>
          <a:r>
            <a:rPr lang="fr-FR" sz="1100" b="1">
              <a:solidFill>
                <a:srgbClr val="F8F8F8"/>
              </a:solidFill>
              <a:latin typeface="Tahoma"/>
            </a:rPr>
            <a:t> </a:t>
          </a:r>
          <a:r>
            <a:rPr lang="fr-FR" sz="1100" b="1">
              <a:solidFill>
                <a:srgbClr val="F8F8F8"/>
              </a:solidFill>
              <a:latin typeface="+mj-lt"/>
            </a:rPr>
            <a:t>INDICATORS</a:t>
          </a:r>
        </a:p>
      </xdr:txBody>
    </xdr:sp>
    <xdr:clientData/>
  </xdr:twoCellAnchor>
  <xdr:twoCellAnchor>
    <xdr:from>
      <xdr:col>1</xdr:col>
      <xdr:colOff>476250</xdr:colOff>
      <xdr:row>30</xdr:row>
      <xdr:rowOff>238125</xdr:rowOff>
    </xdr:from>
    <xdr:to>
      <xdr:col>1</xdr:col>
      <xdr:colOff>1847850</xdr:colOff>
      <xdr:row>31</xdr:row>
      <xdr:rowOff>133349</xdr:rowOff>
    </xdr:to>
    <xdr:sp macro="" textlink="">
      <xdr:nvSpPr>
        <xdr:cNvPr id="12" name="ZoneTexte 2">
          <a:hlinkClick xmlns:r="http://schemas.openxmlformats.org/officeDocument/2006/relationships" r:id="rId4"/>
        </xdr:cNvPr>
        <xdr:cNvSpPr txBox="1"/>
      </xdr:nvSpPr>
      <xdr:spPr>
        <a:xfrm>
          <a:off x="476250" y="13325475"/>
          <a:ext cx="1371600" cy="285749"/>
        </a:xfrm>
        <a:prstGeom prst="rect">
          <a:avLst/>
        </a:prstGeom>
        <a:noFill/>
        <a:ln w="38100" cap="flat" cmpd="sng" algn="ctr">
          <a:solidFill>
            <a:srgbClr val="F8F8F8"/>
          </a:solidFill>
          <a:prstDash val="solid"/>
        </a:ln>
        <a:effectLst>
          <a:outerShdw blurRad="40000" dist="20000" dir="5400000" rotWithShape="0">
            <a:srgbClr val="000000">
              <a:alpha val="38000"/>
            </a:srgbClr>
          </a:outerShdw>
        </a:effectLst>
      </xdr:spPr>
      <xdr:style>
        <a:lnRef idx="3">
          <a:schemeClr val="lt1"/>
        </a:lnRef>
        <a:fillRef idx="1">
          <a:schemeClr val="accent2"/>
        </a:fillRef>
        <a:effectRef idx="1">
          <a:schemeClr val="accent2"/>
        </a:effectRef>
        <a:fontRef idx="minor">
          <a:schemeClr val="lt1"/>
        </a:fontRef>
      </xdr:style>
      <xdr:txBody>
        <a:bodyPr wrap="square" rtlCol="0" anchor="ctr"/>
        <a:lstStyle>
          <a:lvl1pPr marL="0" indent="0">
            <a:defRPr sz="1100">
              <a:solidFill>
                <a:srgbClr val="F8F8F8"/>
              </a:solidFill>
              <a:latin typeface="Tahoma"/>
            </a:defRPr>
          </a:lvl1pPr>
          <a:lvl2pPr marL="457200" indent="0">
            <a:defRPr sz="1100">
              <a:solidFill>
                <a:srgbClr val="F8F8F8"/>
              </a:solidFill>
              <a:latin typeface="Tahoma"/>
            </a:defRPr>
          </a:lvl2pPr>
          <a:lvl3pPr marL="914400" indent="0">
            <a:defRPr sz="1100">
              <a:solidFill>
                <a:srgbClr val="F8F8F8"/>
              </a:solidFill>
              <a:latin typeface="Tahoma"/>
            </a:defRPr>
          </a:lvl3pPr>
          <a:lvl4pPr marL="1371600" indent="0">
            <a:defRPr sz="1100">
              <a:solidFill>
                <a:srgbClr val="F8F8F8"/>
              </a:solidFill>
              <a:latin typeface="Tahoma"/>
            </a:defRPr>
          </a:lvl4pPr>
          <a:lvl5pPr marL="1828800" indent="0">
            <a:defRPr sz="1100">
              <a:solidFill>
                <a:srgbClr val="F8F8F8"/>
              </a:solidFill>
              <a:latin typeface="Tahoma"/>
            </a:defRPr>
          </a:lvl5pPr>
          <a:lvl6pPr marL="2286000" indent="0">
            <a:defRPr sz="1100">
              <a:solidFill>
                <a:srgbClr val="F8F8F8"/>
              </a:solidFill>
              <a:latin typeface="Tahoma"/>
            </a:defRPr>
          </a:lvl6pPr>
          <a:lvl7pPr marL="2743200" indent="0">
            <a:defRPr sz="1100">
              <a:solidFill>
                <a:srgbClr val="F8F8F8"/>
              </a:solidFill>
              <a:latin typeface="Tahoma"/>
            </a:defRPr>
          </a:lvl7pPr>
          <a:lvl8pPr marL="3200400" indent="0">
            <a:defRPr sz="1100">
              <a:solidFill>
                <a:srgbClr val="F8F8F8"/>
              </a:solidFill>
              <a:latin typeface="Tahoma"/>
            </a:defRPr>
          </a:lvl8pPr>
          <a:lvl9pPr marL="3657600" indent="0">
            <a:defRPr sz="1100">
              <a:solidFill>
                <a:srgbClr val="F8F8F8"/>
              </a:solidFill>
              <a:latin typeface="Tahoma"/>
            </a:defRPr>
          </a:lvl9pPr>
        </a:lstStyle>
        <a:p>
          <a:pPr algn="ctr"/>
          <a:r>
            <a:rPr lang="fr-FR" sz="1600" b="1">
              <a:solidFill>
                <a:srgbClr val="F8F8F8"/>
              </a:solidFill>
              <a:latin typeface="Wingdings" pitchFamily="2" charset="2"/>
            </a:rPr>
            <a:t>Ü</a:t>
          </a:r>
          <a:r>
            <a:rPr lang="fr-FR" sz="1100" b="1">
              <a:solidFill>
                <a:srgbClr val="F8F8F8"/>
              </a:solidFill>
              <a:latin typeface="Tahoma"/>
            </a:rPr>
            <a:t> </a:t>
          </a:r>
          <a:r>
            <a:rPr lang="fr-FR" sz="1100" b="1">
              <a:solidFill>
                <a:srgbClr val="F8F8F8"/>
              </a:solidFill>
              <a:latin typeface="+mj-lt"/>
            </a:rPr>
            <a:t>ACTIONS</a:t>
          </a:r>
        </a:p>
      </xdr:txBody>
    </xdr:sp>
    <xdr:clientData/>
  </xdr:twoCellAnchor>
  <xdr:twoCellAnchor>
    <xdr:from>
      <xdr:col>1</xdr:col>
      <xdr:colOff>466724</xdr:colOff>
      <xdr:row>28</xdr:row>
      <xdr:rowOff>0</xdr:rowOff>
    </xdr:from>
    <xdr:to>
      <xdr:col>1</xdr:col>
      <xdr:colOff>1847849</xdr:colOff>
      <xdr:row>28</xdr:row>
      <xdr:rowOff>257175</xdr:rowOff>
    </xdr:to>
    <xdr:sp macro="" textlink="">
      <xdr:nvSpPr>
        <xdr:cNvPr id="14" name="ZoneTexte 2">
          <a:hlinkClick xmlns:r="http://schemas.openxmlformats.org/officeDocument/2006/relationships" r:id="rId5"/>
        </xdr:cNvPr>
        <xdr:cNvSpPr txBox="1"/>
      </xdr:nvSpPr>
      <xdr:spPr>
        <a:xfrm>
          <a:off x="466724" y="8020050"/>
          <a:ext cx="1381125" cy="257175"/>
        </a:xfrm>
        <a:prstGeom prst="rect">
          <a:avLst/>
        </a:prstGeom>
        <a:noFill/>
        <a:ln w="38100" cap="flat" cmpd="sng" algn="ctr">
          <a:solidFill>
            <a:srgbClr val="F8F8F8"/>
          </a:solidFill>
          <a:prstDash val="solid"/>
        </a:ln>
        <a:effectLst>
          <a:outerShdw blurRad="40000" dist="20000" dir="5400000" rotWithShape="0">
            <a:srgbClr val="000000">
              <a:alpha val="38000"/>
            </a:srgbClr>
          </a:outerShdw>
        </a:effectLst>
      </xdr:spPr>
      <xdr:style>
        <a:lnRef idx="3">
          <a:schemeClr val="lt1"/>
        </a:lnRef>
        <a:fillRef idx="1">
          <a:schemeClr val="accent2"/>
        </a:fillRef>
        <a:effectRef idx="1">
          <a:schemeClr val="accent2"/>
        </a:effectRef>
        <a:fontRef idx="minor">
          <a:schemeClr val="lt1"/>
        </a:fontRef>
      </xdr:style>
      <xdr:txBody>
        <a:bodyPr wrap="square" rtlCol="0" anchor="ctr"/>
        <a:lstStyle>
          <a:lvl1pPr marL="0" indent="0">
            <a:defRPr sz="1100">
              <a:solidFill>
                <a:srgbClr val="F8F8F8"/>
              </a:solidFill>
              <a:latin typeface="Tahoma"/>
            </a:defRPr>
          </a:lvl1pPr>
          <a:lvl2pPr marL="457200" indent="0">
            <a:defRPr sz="1100">
              <a:solidFill>
                <a:srgbClr val="F8F8F8"/>
              </a:solidFill>
              <a:latin typeface="Tahoma"/>
            </a:defRPr>
          </a:lvl2pPr>
          <a:lvl3pPr marL="914400" indent="0">
            <a:defRPr sz="1100">
              <a:solidFill>
                <a:srgbClr val="F8F8F8"/>
              </a:solidFill>
              <a:latin typeface="Tahoma"/>
            </a:defRPr>
          </a:lvl3pPr>
          <a:lvl4pPr marL="1371600" indent="0">
            <a:defRPr sz="1100">
              <a:solidFill>
                <a:srgbClr val="F8F8F8"/>
              </a:solidFill>
              <a:latin typeface="Tahoma"/>
            </a:defRPr>
          </a:lvl4pPr>
          <a:lvl5pPr marL="1828800" indent="0">
            <a:defRPr sz="1100">
              <a:solidFill>
                <a:srgbClr val="F8F8F8"/>
              </a:solidFill>
              <a:latin typeface="Tahoma"/>
            </a:defRPr>
          </a:lvl5pPr>
          <a:lvl6pPr marL="2286000" indent="0">
            <a:defRPr sz="1100">
              <a:solidFill>
                <a:srgbClr val="F8F8F8"/>
              </a:solidFill>
              <a:latin typeface="Tahoma"/>
            </a:defRPr>
          </a:lvl6pPr>
          <a:lvl7pPr marL="2743200" indent="0">
            <a:defRPr sz="1100">
              <a:solidFill>
                <a:srgbClr val="F8F8F8"/>
              </a:solidFill>
              <a:latin typeface="Tahoma"/>
            </a:defRPr>
          </a:lvl7pPr>
          <a:lvl8pPr marL="3200400" indent="0">
            <a:defRPr sz="1100">
              <a:solidFill>
                <a:srgbClr val="F8F8F8"/>
              </a:solidFill>
              <a:latin typeface="Tahoma"/>
            </a:defRPr>
          </a:lvl8pPr>
          <a:lvl9pPr marL="3657600" indent="0">
            <a:defRPr sz="1100">
              <a:solidFill>
                <a:srgbClr val="F8F8F8"/>
              </a:solidFill>
              <a:latin typeface="Tahoma"/>
            </a:defRPr>
          </a:lvl9pPr>
        </a:lstStyle>
        <a:p>
          <a:pPr algn="ctr"/>
          <a:r>
            <a:rPr lang="fr-FR" sz="1600" b="1">
              <a:solidFill>
                <a:srgbClr val="F8F8F8"/>
              </a:solidFill>
              <a:latin typeface="Wingdings" pitchFamily="2" charset="2"/>
            </a:rPr>
            <a:t>Ü</a:t>
          </a:r>
          <a:r>
            <a:rPr lang="fr-FR" sz="1100" b="1">
              <a:solidFill>
                <a:srgbClr val="F8F8F8"/>
              </a:solidFill>
              <a:latin typeface="Tahoma"/>
            </a:rPr>
            <a:t> </a:t>
          </a:r>
          <a:r>
            <a:rPr lang="fr-FR" sz="1100" b="1">
              <a:solidFill>
                <a:srgbClr val="F8F8F8"/>
              </a:solidFill>
              <a:latin typeface="+mj-lt"/>
            </a:rPr>
            <a:t>ACTIONS</a:t>
          </a:r>
        </a:p>
      </xdr:txBody>
    </xdr:sp>
    <xdr:clientData/>
  </xdr:twoCellAnchor>
  <xdr:twoCellAnchor>
    <xdr:from>
      <xdr:col>1</xdr:col>
      <xdr:colOff>542926</xdr:colOff>
      <xdr:row>18</xdr:row>
      <xdr:rowOff>171451</xdr:rowOff>
    </xdr:from>
    <xdr:to>
      <xdr:col>1</xdr:col>
      <xdr:colOff>1771650</xdr:colOff>
      <xdr:row>20</xdr:row>
      <xdr:rowOff>19051</xdr:rowOff>
    </xdr:to>
    <xdr:sp macro="" textlink="">
      <xdr:nvSpPr>
        <xdr:cNvPr id="19" name="ZoneTexte 2">
          <a:hlinkClick xmlns:r="http://schemas.openxmlformats.org/officeDocument/2006/relationships" r:id="rId6"/>
        </xdr:cNvPr>
        <xdr:cNvSpPr txBox="1"/>
      </xdr:nvSpPr>
      <xdr:spPr>
        <a:xfrm>
          <a:off x="790576" y="5276851"/>
          <a:ext cx="1228724" cy="285750"/>
        </a:xfrm>
        <a:prstGeom prst="rect">
          <a:avLst/>
        </a:prstGeom>
        <a:noFill/>
        <a:ln w="38100" cap="flat" cmpd="sng" algn="ctr">
          <a:solidFill>
            <a:srgbClr val="F8F8F8"/>
          </a:solidFill>
          <a:prstDash val="solid"/>
        </a:ln>
        <a:effectLst>
          <a:outerShdw blurRad="40000" dist="20000" dir="5400000" rotWithShape="0">
            <a:srgbClr val="000000">
              <a:alpha val="38000"/>
            </a:srgbClr>
          </a:outerShdw>
        </a:effectLst>
      </xdr:spPr>
      <xdr:style>
        <a:lnRef idx="3">
          <a:schemeClr val="lt1"/>
        </a:lnRef>
        <a:fillRef idx="1">
          <a:schemeClr val="accent2"/>
        </a:fillRef>
        <a:effectRef idx="1">
          <a:schemeClr val="accent2"/>
        </a:effectRef>
        <a:fontRef idx="minor">
          <a:schemeClr val="lt1"/>
        </a:fontRef>
      </xdr:style>
      <xdr:txBody>
        <a:bodyPr wrap="square" rtlCol="0" anchor="ctr"/>
        <a:lstStyle>
          <a:lvl1pPr marL="0" indent="0">
            <a:defRPr sz="1100">
              <a:solidFill>
                <a:srgbClr val="F8F8F8"/>
              </a:solidFill>
              <a:latin typeface="Tahoma"/>
            </a:defRPr>
          </a:lvl1pPr>
          <a:lvl2pPr marL="457200" indent="0">
            <a:defRPr sz="1100">
              <a:solidFill>
                <a:srgbClr val="F8F8F8"/>
              </a:solidFill>
              <a:latin typeface="Tahoma"/>
            </a:defRPr>
          </a:lvl2pPr>
          <a:lvl3pPr marL="914400" indent="0">
            <a:defRPr sz="1100">
              <a:solidFill>
                <a:srgbClr val="F8F8F8"/>
              </a:solidFill>
              <a:latin typeface="Tahoma"/>
            </a:defRPr>
          </a:lvl3pPr>
          <a:lvl4pPr marL="1371600" indent="0">
            <a:defRPr sz="1100">
              <a:solidFill>
                <a:srgbClr val="F8F8F8"/>
              </a:solidFill>
              <a:latin typeface="Tahoma"/>
            </a:defRPr>
          </a:lvl4pPr>
          <a:lvl5pPr marL="1828800" indent="0">
            <a:defRPr sz="1100">
              <a:solidFill>
                <a:srgbClr val="F8F8F8"/>
              </a:solidFill>
              <a:latin typeface="Tahoma"/>
            </a:defRPr>
          </a:lvl5pPr>
          <a:lvl6pPr marL="2286000" indent="0">
            <a:defRPr sz="1100">
              <a:solidFill>
                <a:srgbClr val="F8F8F8"/>
              </a:solidFill>
              <a:latin typeface="Tahoma"/>
            </a:defRPr>
          </a:lvl6pPr>
          <a:lvl7pPr marL="2743200" indent="0">
            <a:defRPr sz="1100">
              <a:solidFill>
                <a:srgbClr val="F8F8F8"/>
              </a:solidFill>
              <a:latin typeface="Tahoma"/>
            </a:defRPr>
          </a:lvl7pPr>
          <a:lvl8pPr marL="3200400" indent="0">
            <a:defRPr sz="1100">
              <a:solidFill>
                <a:srgbClr val="F8F8F8"/>
              </a:solidFill>
              <a:latin typeface="Tahoma"/>
            </a:defRPr>
          </a:lvl8pPr>
          <a:lvl9pPr marL="3657600" indent="0">
            <a:defRPr sz="1100">
              <a:solidFill>
                <a:srgbClr val="F8F8F8"/>
              </a:solidFill>
              <a:latin typeface="Tahoma"/>
            </a:defRPr>
          </a:lvl9pPr>
        </a:lstStyle>
        <a:p>
          <a:pPr algn="ctr"/>
          <a:r>
            <a:rPr lang="fr-FR" sz="1600" b="1">
              <a:solidFill>
                <a:srgbClr val="F8F8F8"/>
              </a:solidFill>
              <a:latin typeface="Wingdings" pitchFamily="2" charset="2"/>
            </a:rPr>
            <a:t>Ü</a:t>
          </a:r>
          <a:r>
            <a:rPr lang="fr-FR" sz="1100" b="1">
              <a:solidFill>
                <a:srgbClr val="F8F8F8"/>
              </a:solidFill>
              <a:latin typeface="Tahoma"/>
            </a:rPr>
            <a:t> </a:t>
          </a:r>
          <a:r>
            <a:rPr lang="fr-FR" sz="1100" b="1">
              <a:solidFill>
                <a:srgbClr val="F8F8F8"/>
              </a:solidFill>
              <a:latin typeface="+mj-lt"/>
            </a:rPr>
            <a:t>STRATEGY</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0.43547</cdr:x>
      <cdr:y>0.18181</cdr:y>
    </cdr:from>
    <cdr:to>
      <cdr:x>0.51886</cdr:x>
      <cdr:y>0.6739</cdr:y>
    </cdr:to>
    <cdr:sp macro="" textlink="">
      <cdr:nvSpPr>
        <cdr:cNvPr id="2" name="ZoneTexte 1"/>
        <cdr:cNvSpPr txBox="1"/>
      </cdr:nvSpPr>
      <cdr:spPr>
        <a:xfrm xmlns:a="http://schemas.openxmlformats.org/drawingml/2006/main">
          <a:off x="1986800" y="462366"/>
          <a:ext cx="380465" cy="1251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700"/>
            </a:lnSpc>
            <a:spcBef>
              <a:spcPts val="600"/>
            </a:spcBef>
          </a:pPr>
          <a:r>
            <a:rPr lang="fr-FR" sz="1100" b="1">
              <a:solidFill>
                <a:sysClr val="windowText" lastClr="000000"/>
              </a:solidFill>
            </a:rPr>
            <a:t>A</a:t>
          </a:r>
        </a:p>
        <a:p xmlns:a="http://schemas.openxmlformats.org/drawingml/2006/main">
          <a:pPr>
            <a:lnSpc>
              <a:spcPts val="1800"/>
            </a:lnSpc>
            <a:spcBef>
              <a:spcPts val="600"/>
            </a:spcBef>
          </a:pPr>
          <a:r>
            <a:rPr lang="fr-FR" sz="1100" b="1">
              <a:solidFill>
                <a:sysClr val="windowText" lastClr="000000"/>
              </a:solidFill>
            </a:rPr>
            <a:t>B</a:t>
          </a:r>
        </a:p>
        <a:p xmlns:a="http://schemas.openxmlformats.org/drawingml/2006/main">
          <a:pPr>
            <a:lnSpc>
              <a:spcPts val="1800"/>
            </a:lnSpc>
            <a:spcBef>
              <a:spcPts val="600"/>
            </a:spcBef>
          </a:pPr>
          <a:r>
            <a:rPr lang="fr-FR" sz="1100" b="1">
              <a:solidFill>
                <a:sysClr val="windowText" lastClr="000000"/>
              </a:solidFill>
            </a:rPr>
            <a:t>C</a:t>
          </a:r>
        </a:p>
        <a:p xmlns:a="http://schemas.openxmlformats.org/drawingml/2006/main">
          <a:pPr>
            <a:lnSpc>
              <a:spcPts val="1600"/>
            </a:lnSpc>
            <a:spcBef>
              <a:spcPts val="600"/>
            </a:spcBef>
          </a:pPr>
          <a:r>
            <a:rPr lang="fr-FR" sz="1100" b="1">
              <a:solidFill>
                <a:sysClr val="windowText" lastClr="000000"/>
              </a:solidFill>
            </a:rPr>
            <a:t>D</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47625</xdr:colOff>
      <xdr:row>10</xdr:row>
      <xdr:rowOff>114300</xdr:rowOff>
    </xdr:from>
    <xdr:to>
      <xdr:col>5</xdr:col>
      <xdr:colOff>1085850</xdr:colOff>
      <xdr:row>24</xdr:row>
      <xdr:rowOff>104775</xdr:rowOff>
    </xdr:to>
    <xdr:graphicFrame macro="">
      <xdr:nvGraphicFramePr>
        <xdr:cNvPr id="683808"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64</xdr:row>
      <xdr:rowOff>161925</xdr:rowOff>
    </xdr:from>
    <xdr:to>
      <xdr:col>5</xdr:col>
      <xdr:colOff>790575</xdr:colOff>
      <xdr:row>81</xdr:row>
      <xdr:rowOff>0</xdr:rowOff>
    </xdr:to>
    <xdr:graphicFrame macro="">
      <xdr:nvGraphicFramePr>
        <xdr:cNvPr id="683809"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85</xdr:row>
      <xdr:rowOff>142875</xdr:rowOff>
    </xdr:from>
    <xdr:to>
      <xdr:col>7</xdr:col>
      <xdr:colOff>514350</xdr:colOff>
      <xdr:row>91</xdr:row>
      <xdr:rowOff>114300</xdr:rowOff>
    </xdr:to>
    <xdr:graphicFrame macro="">
      <xdr:nvGraphicFramePr>
        <xdr:cNvPr id="683810"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0.43547</cdr:x>
      <cdr:y>0.18181</cdr:y>
    </cdr:from>
    <cdr:to>
      <cdr:x>0.51886</cdr:x>
      <cdr:y>0.6739</cdr:y>
    </cdr:to>
    <cdr:sp macro="" textlink="">
      <cdr:nvSpPr>
        <cdr:cNvPr id="2" name="ZoneTexte 1"/>
        <cdr:cNvSpPr txBox="1"/>
      </cdr:nvSpPr>
      <cdr:spPr>
        <a:xfrm xmlns:a="http://schemas.openxmlformats.org/drawingml/2006/main">
          <a:off x="1986800" y="462366"/>
          <a:ext cx="380465" cy="1251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700"/>
            </a:lnSpc>
            <a:spcBef>
              <a:spcPts val="600"/>
            </a:spcBef>
          </a:pPr>
          <a:r>
            <a:rPr lang="fr-FR" sz="1100" b="1">
              <a:solidFill>
                <a:sysClr val="windowText" lastClr="000000"/>
              </a:solidFill>
            </a:rPr>
            <a:t>A</a:t>
          </a:r>
        </a:p>
        <a:p xmlns:a="http://schemas.openxmlformats.org/drawingml/2006/main">
          <a:pPr>
            <a:lnSpc>
              <a:spcPts val="1800"/>
            </a:lnSpc>
            <a:spcBef>
              <a:spcPts val="600"/>
            </a:spcBef>
          </a:pPr>
          <a:r>
            <a:rPr lang="fr-FR" sz="1100" b="1">
              <a:solidFill>
                <a:sysClr val="windowText" lastClr="000000"/>
              </a:solidFill>
            </a:rPr>
            <a:t>B</a:t>
          </a:r>
        </a:p>
        <a:p xmlns:a="http://schemas.openxmlformats.org/drawingml/2006/main">
          <a:pPr>
            <a:lnSpc>
              <a:spcPts val="1800"/>
            </a:lnSpc>
            <a:spcBef>
              <a:spcPts val="600"/>
            </a:spcBef>
          </a:pPr>
          <a:r>
            <a:rPr lang="fr-FR" sz="1100" b="1">
              <a:solidFill>
                <a:sysClr val="windowText" lastClr="000000"/>
              </a:solidFill>
            </a:rPr>
            <a:t>C</a:t>
          </a:r>
        </a:p>
        <a:p xmlns:a="http://schemas.openxmlformats.org/drawingml/2006/main">
          <a:pPr>
            <a:lnSpc>
              <a:spcPts val="1600"/>
            </a:lnSpc>
            <a:spcBef>
              <a:spcPts val="600"/>
            </a:spcBef>
          </a:pPr>
          <a:r>
            <a:rPr lang="fr-FR" sz="1100" b="1">
              <a:solidFill>
                <a:sysClr val="windowText" lastClr="000000"/>
              </a:solidFill>
            </a:rPr>
            <a:t>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cie\Documents\3.%20Mayors%20Adapt\Mayors%20Adapt%202\T5%20-%20Cooperation%20with%20CoMO%20and%20Supporters\CRAFT\151028_CRAFT_Questionnaire-Draft-TAC%20review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iaran%20OS\Downloads\SECAP_Template_v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Module 1"/>
      <sheetName val="Module 2"/>
      <sheetName val="Module 3"/>
      <sheetName val="FOV REF"/>
      <sheetName val="FOV MAP"/>
    </sheetNames>
    <sheetDataSet>
      <sheetData sheetId="0"/>
      <sheetData sheetId="1"/>
      <sheetData sheetId="2"/>
      <sheetData sheetId="3"/>
      <sheetData sheetId="4">
        <row r="5">
          <cell r="F5" t="str">
            <v>Dedicated city team</v>
          </cell>
        </row>
        <row r="6">
          <cell r="F6" t="str">
            <v>Relevant city department</v>
          </cell>
        </row>
        <row r="7">
          <cell r="F7" t="str">
            <v>Consultant</v>
          </cell>
        </row>
        <row r="8">
          <cell r="F8" t="str">
            <v>International organization</v>
          </cell>
        </row>
        <row r="9">
          <cell r="F9" t="str">
            <v>Community group</v>
          </cell>
        </row>
        <row r="10">
          <cell r="F10" t="str">
            <v>Regional / state / provincial government</v>
          </cell>
        </row>
        <row r="11">
          <cell r="F11" t="str">
            <v>National / central government</v>
          </cell>
        </row>
        <row r="12">
          <cell r="F12" t="str">
            <v>Other</v>
          </cell>
        </row>
        <row r="21">
          <cell r="B21" t="str">
            <v>Yes</v>
          </cell>
        </row>
        <row r="22">
          <cell r="B22" t="str">
            <v>No</v>
          </cell>
        </row>
        <row r="23">
          <cell r="B23" t="str">
            <v>Do not know</v>
          </cell>
        </row>
        <row r="37">
          <cell r="B37" t="str">
            <v>Fully</v>
          </cell>
          <cell r="H37" t="str">
            <v>Annual performance</v>
          </cell>
        </row>
        <row r="38">
          <cell r="B38" t="str">
            <v>Somewhat</v>
          </cell>
          <cell r="H38" t="str">
            <v>Short term (1-2 years)</v>
          </cell>
        </row>
        <row r="39">
          <cell r="B39" t="str">
            <v>Not at all</v>
          </cell>
          <cell r="H39" t="str">
            <v>Medium term (3 – 5 years)</v>
          </cell>
        </row>
        <row r="40">
          <cell r="B40" t="str">
            <v>Do not know</v>
          </cell>
          <cell r="H40" t="str">
            <v>Long term (6 – 10 years)</v>
          </cell>
        </row>
        <row r="41">
          <cell r="H41" t="str">
            <v>Horizon planning (+ 10 years)</v>
          </cell>
        </row>
        <row r="96">
          <cell r="F96" t="str">
            <v>Access to basic services</v>
          </cell>
        </row>
        <row r="97">
          <cell r="F97" t="str">
            <v>Access to healthcare</v>
          </cell>
        </row>
        <row r="98">
          <cell r="F98" t="str">
            <v>Access to education</v>
          </cell>
        </row>
        <row r="99">
          <cell r="F99" t="str">
            <v>Cost of living</v>
          </cell>
        </row>
        <row r="100">
          <cell r="F100" t="str">
            <v>Housing</v>
          </cell>
        </row>
        <row r="101">
          <cell r="F101" t="str">
            <v>Poverty</v>
          </cell>
        </row>
        <row r="102">
          <cell r="F102" t="str">
            <v>Inequality</v>
          </cell>
        </row>
        <row r="103">
          <cell r="F103" t="str">
            <v>Unemployment</v>
          </cell>
        </row>
        <row r="104">
          <cell r="F104" t="str">
            <v>Public health</v>
          </cell>
        </row>
        <row r="105">
          <cell r="F105" t="str">
            <v>Political stability</v>
          </cell>
        </row>
        <row r="106">
          <cell r="F106" t="str">
            <v>Political engagement / transparency</v>
          </cell>
        </row>
        <row r="107">
          <cell r="F107" t="str">
            <v>Government capacity</v>
          </cell>
        </row>
        <row r="108">
          <cell r="F108" t="str">
            <v>Budgetary capacity</v>
          </cell>
        </row>
        <row r="109">
          <cell r="F109" t="str">
            <v>Migration</v>
          </cell>
        </row>
        <row r="110">
          <cell r="F110" t="str">
            <v>Safety and security</v>
          </cell>
        </row>
        <row r="111">
          <cell r="F111" t="str">
            <v>Economic health</v>
          </cell>
        </row>
        <row r="112">
          <cell r="F112" t="str">
            <v>Economic diversity</v>
          </cell>
        </row>
        <row r="113">
          <cell r="F113" t="str">
            <v>Rapid urbanization</v>
          </cell>
        </row>
        <row r="114">
          <cell r="F114" t="str">
            <v>Resource availability</v>
          </cell>
        </row>
        <row r="115">
          <cell r="F115" t="str">
            <v>Environmental conditions</v>
          </cell>
        </row>
        <row r="116">
          <cell r="F116" t="str">
            <v>Infrastructure conditions / maintenance</v>
          </cell>
        </row>
        <row r="117">
          <cell r="F117" t="str">
            <v>Infrastructure capacity</v>
          </cell>
        </row>
        <row r="118">
          <cell r="F118" t="str">
            <v>Land use planning</v>
          </cell>
        </row>
        <row r="119">
          <cell r="F119" t="str">
            <v>Community engagement</v>
          </cell>
        </row>
        <row r="120">
          <cell r="F120" t="str">
            <v>Access to quality / relevant data</v>
          </cell>
        </row>
        <row r="121">
          <cell r="F121" t="str">
            <v>Other</v>
          </cell>
        </row>
        <row r="124">
          <cell r="F124" t="str">
            <v>Enhance</v>
          </cell>
        </row>
        <row r="125">
          <cell r="F125" t="str">
            <v>Challenge</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Home"/>
      <sheetName val="Strategy"/>
      <sheetName val="BEI"/>
      <sheetName val="MEI1"/>
      <sheetName val="MEI2"/>
      <sheetName val="Mitigation Actions"/>
      <sheetName val="Mitigation Report"/>
      <sheetName val="Monitoring Report"/>
      <sheetName val="Adaptation Scoreboard"/>
      <sheetName val="Risks &amp; Vulnerabilities"/>
      <sheetName val="Adaptation Actions"/>
      <sheetName val="Adaptation Report"/>
      <sheetName val="Adaptation Indicators"/>
      <sheetName val="EFs"/>
      <sheetName val="Drop-down Menus"/>
      <sheetName val="extra"/>
      <sheetName val="Catego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6">
          <cell r="I56">
            <v>2020</v>
          </cell>
        </row>
        <row r="57">
          <cell r="I57">
            <v>2021</v>
          </cell>
        </row>
        <row r="58">
          <cell r="I58">
            <v>2022</v>
          </cell>
        </row>
        <row r="59">
          <cell r="I59">
            <v>2023</v>
          </cell>
        </row>
        <row r="60">
          <cell r="I60">
            <v>2024</v>
          </cell>
        </row>
        <row r="61">
          <cell r="I61">
            <v>2025</v>
          </cell>
        </row>
        <row r="62">
          <cell r="I62">
            <v>2026</v>
          </cell>
        </row>
        <row r="63">
          <cell r="I63">
            <v>2027</v>
          </cell>
        </row>
        <row r="64">
          <cell r="I64">
            <v>2028</v>
          </cell>
        </row>
        <row r="65">
          <cell r="I65">
            <v>2029</v>
          </cell>
        </row>
        <row r="66">
          <cell r="I66">
            <v>2030</v>
          </cell>
        </row>
        <row r="67">
          <cell r="I67">
            <v>2031</v>
          </cell>
        </row>
        <row r="68">
          <cell r="I68">
            <v>2032</v>
          </cell>
        </row>
        <row r="69">
          <cell r="I69">
            <v>2033</v>
          </cell>
        </row>
        <row r="70">
          <cell r="I70">
            <v>2034</v>
          </cell>
        </row>
        <row r="71">
          <cell r="I71">
            <v>2035</v>
          </cell>
        </row>
        <row r="72">
          <cell r="I72">
            <v>2036</v>
          </cell>
        </row>
        <row r="73">
          <cell r="I73">
            <v>2037</v>
          </cell>
        </row>
        <row r="74">
          <cell r="I74">
            <v>2038</v>
          </cell>
        </row>
        <row r="75">
          <cell r="I75">
            <v>2039</v>
          </cell>
        </row>
        <row r="76">
          <cell r="I76">
            <v>2040</v>
          </cell>
        </row>
        <row r="77">
          <cell r="I77">
            <v>2041</v>
          </cell>
        </row>
        <row r="78">
          <cell r="I78">
            <v>2042</v>
          </cell>
        </row>
        <row r="79">
          <cell r="I79">
            <v>2043</v>
          </cell>
        </row>
        <row r="80">
          <cell r="I80">
            <v>2044</v>
          </cell>
        </row>
        <row r="81">
          <cell r="I81">
            <v>2045</v>
          </cell>
        </row>
        <row r="82">
          <cell r="I82">
            <v>2046</v>
          </cell>
        </row>
        <row r="83">
          <cell r="I83">
            <v>2047</v>
          </cell>
        </row>
        <row r="84">
          <cell r="I84">
            <v>2048</v>
          </cell>
        </row>
        <row r="85">
          <cell r="I85">
            <v>2049</v>
          </cell>
        </row>
        <row r="86">
          <cell r="I86">
            <v>2050</v>
          </cell>
        </row>
      </sheetData>
      <sheetData sheetId="15"/>
      <sheetData sheetId="16"/>
    </sheetDataSet>
  </externalBook>
</externalLink>
</file>

<file path=xl/tables/table1.xml><?xml version="1.0" encoding="utf-8"?>
<table xmlns="http://schemas.openxmlformats.org/spreadsheetml/2006/main" id="121" name="Tableau121" displayName="Tableau121" ref="A12:F32" totalsRowShown="0" headerRowDxfId="27" dataDxfId="25" headerRowBorderDxfId="26" tableBorderDxfId="24">
  <autoFilter ref="A12:F32"/>
  <tableColumns count="6">
    <tableColumn id="1" name="Vulnerability Type" dataDxfId="23"/>
    <tableColumn id="2" name="Vulnerability-related indicators" dataDxfId="22"/>
    <tableColumn id="3" name="Unit" dataDxfId="21"/>
    <tableColumn id="4" name="Base year" dataDxfId="20"/>
    <tableColumn id="5" name="Expected Change" dataDxfId="19"/>
    <tableColumn id="6" name="Timeframe" dataDxfId="18"/>
  </tableColumns>
  <tableStyleInfo name="TableStyleMedium7" showFirstColumn="0" showLastColumn="0" showRowStripes="1" showColumnStripes="0"/>
</table>
</file>

<file path=xl/tables/table2.xml><?xml version="1.0" encoding="utf-8"?>
<table xmlns="http://schemas.openxmlformats.org/spreadsheetml/2006/main" id="123" name="Tableau123" displayName="Tableau123" ref="A35:F60" totalsRowShown="0" headerRowDxfId="17" dataDxfId="15" headerRowBorderDxfId="16">
  <autoFilter ref="A35:F60"/>
  <tableColumns count="6">
    <tableColumn id="1" name="Impacted Sector(s)" dataDxfId="14"/>
    <tableColumn id="2" name="Impact-related indicators" dataDxfId="13"/>
    <tableColumn id="3" name="Unit" dataDxfId="12"/>
    <tableColumn id="4" name="Base year" dataDxfId="11"/>
    <tableColumn id="5" name="Expected Change" dataDxfId="10"/>
    <tableColumn id="6" name="Timeframe" dataDxfId="9"/>
  </tableColumns>
  <tableStyleInfo name="TableStyleMedium7" showFirstColumn="0" showLastColumn="0" showRowStripes="1" showColumnStripes="0"/>
</table>
</file>

<file path=xl/tables/table3.xml><?xml version="1.0" encoding="utf-8"?>
<table xmlns="http://schemas.openxmlformats.org/spreadsheetml/2006/main" id="124" name="Tableau124" displayName="Tableau124" ref="A63:F87" totalsRowShown="0" headerRowDxfId="8" dataDxfId="6" headerRowBorderDxfId="7">
  <autoFilter ref="A63:F87"/>
  <tableColumns count="6">
    <tableColumn id="1" name="Concerned Sector(s)" dataDxfId="5"/>
    <tableColumn id="2" name="Outcome-related indicators" dataDxfId="4"/>
    <tableColumn id="3" name="Unit" dataDxfId="3"/>
    <tableColumn id="4" name="Base year" dataDxfId="2"/>
    <tableColumn id="5" name="Expected Change" dataDxfId="1"/>
    <tableColumn id="6" name="Timeframe" dataDxfId="0"/>
  </tableColumns>
  <tableStyleInfo name="TableStyleMedium7" showFirstColumn="0" showLastColumn="0" showRowStripes="1" showColumnStripes="0"/>
</table>
</file>

<file path=xl/theme/theme1.xml><?xml version="1.0" encoding="utf-8"?>
<a:theme xmlns:a="http://schemas.openxmlformats.org/drawingml/2006/main" name="Thème1">
  <a:themeElements>
    <a:clrScheme name="New CoM">
      <a:dk1>
        <a:srgbClr val="181716"/>
      </a:dk1>
      <a:lt1>
        <a:srgbClr val="F8F8F8"/>
      </a:lt1>
      <a:dk2>
        <a:srgbClr val="181716"/>
      </a:dk2>
      <a:lt2>
        <a:srgbClr val="EEECE1"/>
      </a:lt2>
      <a:accent1>
        <a:srgbClr val="003068"/>
      </a:accent1>
      <a:accent2>
        <a:srgbClr val="009999"/>
      </a:accent2>
      <a:accent3>
        <a:srgbClr val="00883B"/>
      </a:accent3>
      <a:accent4>
        <a:srgbClr val="97B42A"/>
      </a:accent4>
      <a:accent5>
        <a:srgbClr val="FFD500"/>
      </a:accent5>
      <a:accent6>
        <a:srgbClr val="C7C7C7"/>
      </a:accent6>
      <a:hlink>
        <a:srgbClr val="003068"/>
      </a:hlink>
      <a:folHlink>
        <a:srgbClr val="003068"/>
      </a:folHlink>
    </a:clrScheme>
    <a:fontScheme name="New CoM">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limate-adapt.eea.europa.eu/tools/urban-ast/step-0-0"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mailto:canviclimatic@valencia.es" TargetMode="External"/><Relationship Id="rId2" Type="http://schemas.openxmlformats.org/officeDocument/2006/relationships/hyperlink" Target="http://www.covenantofmayors.eu/about/covenant-supporters_en.html" TargetMode="External"/><Relationship Id="rId1" Type="http://schemas.openxmlformats.org/officeDocument/2006/relationships/hyperlink" Target="http://www.covenantofmayors.eu/about/covenant-coordinators_en.html" TargetMode="External"/><Relationship Id="rId6" Type="http://schemas.openxmlformats.org/officeDocument/2006/relationships/printerSettings" Target="../printerSettings/printerSettings2.bin"/><Relationship Id="rId5" Type="http://schemas.openxmlformats.org/officeDocument/2006/relationships/hyperlink" Target="mailto:alcaldia@valencia.es" TargetMode="External"/><Relationship Id="rId4" Type="http://schemas.openxmlformats.org/officeDocument/2006/relationships/hyperlink" Target="http://www.valencia.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lpdesk@mayors-adapt.eu?subject=Mayors%20Adapt%20|%20Risk%20and%20Vulnerability%20Assessment%20Submisio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helpdesk@mayors-adapt.eu?subject=Mayors%20Adapt%20Adaptation%20Action%20Plan%20Submisio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climate-adapt.eea.europa.eu/tools/urban-adaptation/introduction" TargetMode="External"/><Relationship Id="rId7" Type="http://schemas.openxmlformats.org/officeDocument/2006/relationships/hyperlink" Target="https://www.iso.org/obp/ui/" TargetMode="External"/><Relationship Id="rId2" Type="http://schemas.openxmlformats.org/officeDocument/2006/relationships/hyperlink" Target="http://climate-adapt.eea.europa.eu/documents/18/0/Factsheets+for+urban+vulnerability+map+book/5e7895f4-4b42-4e61-b04b-e250407cf6dd" TargetMode="External"/><Relationship Id="rId1" Type="http://schemas.openxmlformats.org/officeDocument/2006/relationships/hyperlink" Target="http://ec.europa.eu/eurostat/web/cities/data/database" TargetMode="External"/><Relationship Id="rId6" Type="http://schemas.openxmlformats.org/officeDocument/2006/relationships/hyperlink" Target="http://climate-adapt.eea.europa.eu/viewaceitem?aceitem_id=8420" TargetMode="External"/><Relationship Id="rId11" Type="http://schemas.openxmlformats.org/officeDocument/2006/relationships/table" Target="../tables/table3.xml"/><Relationship Id="rId5" Type="http://schemas.openxmlformats.org/officeDocument/2006/relationships/hyperlink" Target="http://cca.eionet.europa.eu/docs/TP_3-2012" TargetMode="External"/><Relationship Id="rId10" Type="http://schemas.openxmlformats.org/officeDocument/2006/relationships/table" Target="../tables/table2.xml"/><Relationship Id="rId4" Type="http://schemas.openxmlformats.org/officeDocument/2006/relationships/hyperlink" Target="http://open.dataforcities.org/" TargetMode="External"/><Relationship Id="rId9"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hyperlink" Target="https://stats.oecd.org/glossary/index.htm" TargetMode="External"/><Relationship Id="rId2" Type="http://schemas.openxmlformats.org/officeDocument/2006/relationships/hyperlink" Target="http://climate-adapt.eea.europa.eu/glossary" TargetMode="External"/><Relationship Id="rId1" Type="http://schemas.openxmlformats.org/officeDocument/2006/relationships/hyperlink" Target="https://www.ipcc.ch/pdf/special-reports/srex/SREX-Annex_Glossary.pdf" TargetMode="External"/><Relationship Id="rId5" Type="http://schemas.openxmlformats.org/officeDocument/2006/relationships/printerSettings" Target="../printerSettings/printerSettings9.bin"/><Relationship Id="rId4" Type="http://schemas.openxmlformats.org/officeDocument/2006/relationships/hyperlink" Target="http://ec.europa.eu/eurostat/ramon/nomenclatures/index.cfm?TargetUrl=LST_NOM_DTL&amp;StrNom=NACE_REV2&amp;IntCurrentPage=1&amp;StrLanguageCode=EN&amp;IntPcKey=&amp;StrLayoutCode=HIERARCHIC" TargetMode="External"/></Relationships>
</file>

<file path=xl/worksheets/sheet1.xml><?xml version="1.0" encoding="utf-8"?>
<worksheet xmlns="http://schemas.openxmlformats.org/spreadsheetml/2006/main" xmlns:r="http://schemas.openxmlformats.org/officeDocument/2006/relationships">
  <sheetPr codeName="Feuil4">
    <tabColor theme="4"/>
    <pageSetUpPr fitToPage="1"/>
  </sheetPr>
  <dimension ref="A1:T191"/>
  <sheetViews>
    <sheetView showGridLines="0" zoomScaleNormal="100" workbookViewId="0">
      <pane ySplit="6" topLeftCell="A7" activePane="bottomLeft" state="frozen"/>
      <selection pane="bottomLeft" activeCell="Q13" sqref="Q13"/>
    </sheetView>
  </sheetViews>
  <sheetFormatPr defaultColWidth="11" defaultRowHeight="14.25"/>
  <cols>
    <col min="1" max="2" width="3.25" style="2" customWidth="1"/>
    <col min="3" max="3" width="25.25" style="2" customWidth="1"/>
    <col min="4" max="4" width="4" style="2" customWidth="1"/>
    <col min="5" max="6" width="14.625" style="2" customWidth="1"/>
    <col min="7" max="8" width="15.5" style="2" customWidth="1"/>
    <col min="9" max="9" width="3.5" style="2" customWidth="1"/>
    <col min="10" max="10" width="2.875" style="2" customWidth="1"/>
    <col min="11" max="11" width="3.875" style="2" customWidth="1"/>
    <col min="12" max="12" width="11" style="2" customWidth="1"/>
    <col min="13" max="13" width="25.375" style="2" customWidth="1"/>
    <col min="14" max="15" width="15.5" style="2" customWidth="1"/>
    <col min="16" max="16" width="3.25" style="2" customWidth="1"/>
    <col min="17" max="16384" width="11" style="2"/>
  </cols>
  <sheetData>
    <row r="1" spans="1:16" s="5" customFormat="1" ht="48" customHeight="1">
      <c r="A1" s="42"/>
      <c r="B1" s="42"/>
      <c r="C1" s="42"/>
      <c r="D1" s="513" t="s">
        <v>53</v>
      </c>
      <c r="E1" s="513"/>
      <c r="F1" s="513"/>
      <c r="G1" s="513"/>
      <c r="H1" s="513"/>
      <c r="I1" s="513"/>
      <c r="J1" s="513"/>
      <c r="K1" s="513"/>
      <c r="L1" s="513"/>
      <c r="M1" s="513"/>
      <c r="N1" s="513"/>
      <c r="O1" s="513"/>
      <c r="P1" s="513"/>
    </row>
    <row r="2" spans="1:16" s="5" customFormat="1" ht="28.5" customHeight="1">
      <c r="A2" s="42"/>
      <c r="B2" s="42"/>
      <c r="C2" s="42"/>
      <c r="D2" s="513"/>
      <c r="E2" s="513"/>
      <c r="F2" s="513"/>
      <c r="G2" s="513"/>
      <c r="H2" s="513"/>
      <c r="I2" s="513"/>
      <c r="J2" s="513"/>
      <c r="K2" s="513"/>
      <c r="L2" s="513"/>
      <c r="M2" s="513"/>
      <c r="N2" s="513"/>
      <c r="O2" s="513"/>
      <c r="P2" s="513"/>
    </row>
    <row r="3" spans="1:16" s="5" customFormat="1" ht="3.6" customHeight="1">
      <c r="A3" s="441"/>
      <c r="B3" s="442"/>
      <c r="C3" s="442"/>
      <c r="D3" s="442"/>
      <c r="E3" s="442"/>
      <c r="F3" s="442"/>
      <c r="G3" s="442"/>
      <c r="H3" s="442"/>
      <c r="I3" s="442"/>
      <c r="J3" s="443"/>
      <c r="K3" s="443"/>
      <c r="L3" s="443"/>
      <c r="M3" s="443"/>
      <c r="N3" s="443"/>
      <c r="O3" s="443"/>
      <c r="P3" s="443"/>
    </row>
    <row r="4" spans="1:16" s="5" customFormat="1" ht="6.95" customHeight="1">
      <c r="A4" s="42"/>
      <c r="B4" s="432"/>
      <c r="C4" s="432"/>
      <c r="D4" s="432"/>
      <c r="E4" s="432"/>
      <c r="F4" s="432"/>
      <c r="G4" s="432"/>
      <c r="H4" s="432"/>
      <c r="I4" s="432"/>
      <c r="J4" s="172"/>
      <c r="K4" s="172"/>
      <c r="L4" s="172"/>
      <c r="M4" s="172"/>
      <c r="N4" s="172"/>
      <c r="O4" s="172"/>
      <c r="P4" s="172"/>
    </row>
    <row r="5" spans="1:16" s="5" customFormat="1" ht="3.6" customHeight="1">
      <c r="A5" s="444"/>
      <c r="B5" s="445"/>
      <c r="C5" s="445"/>
      <c r="D5" s="445"/>
      <c r="E5" s="445"/>
      <c r="F5" s="445"/>
      <c r="G5" s="445"/>
      <c r="H5" s="445"/>
      <c r="I5" s="445"/>
      <c r="J5" s="446"/>
      <c r="K5" s="446"/>
      <c r="L5" s="446"/>
      <c r="M5" s="446"/>
      <c r="N5" s="446"/>
      <c r="O5" s="446"/>
      <c r="P5" s="446"/>
    </row>
    <row r="6" spans="1:16" s="5" customFormat="1" ht="3.95" customHeight="1">
      <c r="A6" s="447"/>
      <c r="B6" s="448"/>
      <c r="C6" s="448"/>
      <c r="D6" s="448"/>
      <c r="E6" s="448"/>
      <c r="F6" s="449"/>
      <c r="G6" s="449"/>
      <c r="H6" s="449"/>
      <c r="I6" s="449"/>
      <c r="J6" s="449"/>
      <c r="K6" s="449"/>
      <c r="L6" s="449"/>
      <c r="M6" s="449"/>
      <c r="N6" s="449"/>
      <c r="O6" s="449"/>
      <c r="P6" s="449"/>
    </row>
    <row r="7" spans="1:16" s="5" customFormat="1" ht="12.75" customHeight="1">
      <c r="A7" s="36"/>
      <c r="B7" s="13"/>
      <c r="C7" s="13"/>
      <c r="D7" s="14"/>
      <c r="E7" s="14"/>
      <c r="F7" s="14"/>
      <c r="G7" s="36"/>
      <c r="H7" s="13"/>
      <c r="I7" s="36"/>
      <c r="J7" s="36"/>
      <c r="K7" s="36"/>
      <c r="L7" s="36"/>
      <c r="M7" s="36"/>
      <c r="N7" s="36"/>
      <c r="O7" s="36"/>
      <c r="P7" s="36"/>
    </row>
    <row r="8" spans="1:16" ht="24.75" customHeight="1">
      <c r="A8" s="143"/>
      <c r="B8" s="476" t="s">
        <v>409</v>
      </c>
      <c r="C8" s="477"/>
      <c r="D8" s="477"/>
      <c r="E8" s="477"/>
      <c r="F8" s="477"/>
      <c r="G8" s="477"/>
      <c r="H8" s="477"/>
      <c r="I8" s="478"/>
      <c r="J8" s="142"/>
      <c r="K8" s="510" t="s">
        <v>87</v>
      </c>
      <c r="L8" s="511"/>
      <c r="M8" s="511"/>
      <c r="N8" s="511"/>
      <c r="O8" s="512"/>
      <c r="P8" s="143"/>
    </row>
    <row r="9" spans="1:16" ht="81.75" customHeight="1">
      <c r="A9" s="143"/>
      <c r="B9" s="514" t="s">
        <v>480</v>
      </c>
      <c r="C9" s="515"/>
      <c r="D9" s="515"/>
      <c r="E9" s="515"/>
      <c r="F9" s="515"/>
      <c r="G9" s="515"/>
      <c r="H9" s="515"/>
      <c r="I9" s="516"/>
      <c r="J9" s="142"/>
      <c r="K9" s="517" t="s">
        <v>422</v>
      </c>
      <c r="L9" s="518"/>
      <c r="M9" s="518"/>
      <c r="N9" s="518"/>
      <c r="O9" s="519"/>
      <c r="P9" s="143"/>
    </row>
    <row r="10" spans="1:16" ht="21" customHeight="1">
      <c r="A10" s="144"/>
      <c r="B10" s="520" t="s">
        <v>419</v>
      </c>
      <c r="C10" s="521"/>
      <c r="D10" s="521"/>
      <c r="E10" s="521"/>
      <c r="F10" s="521"/>
      <c r="G10" s="521"/>
      <c r="H10" s="521"/>
      <c r="I10" s="522"/>
      <c r="J10" s="142"/>
      <c r="K10" s="481"/>
      <c r="L10" s="473"/>
      <c r="M10" s="473"/>
      <c r="N10" s="473"/>
      <c r="O10" s="506"/>
      <c r="P10" s="143"/>
    </row>
    <row r="11" spans="1:16" ht="12.75" customHeight="1">
      <c r="A11" s="143"/>
      <c r="B11" s="150"/>
      <c r="C11" s="150"/>
      <c r="D11" s="150"/>
      <c r="E11" s="150"/>
      <c r="F11" s="150"/>
      <c r="G11" s="150"/>
      <c r="H11" s="150"/>
      <c r="I11" s="150"/>
      <c r="J11" s="142"/>
      <c r="K11" s="145"/>
      <c r="L11" s="145"/>
      <c r="M11" s="145"/>
      <c r="N11" s="145"/>
      <c r="O11" s="145"/>
      <c r="P11" s="143"/>
    </row>
    <row r="12" spans="1:16" ht="24.75" customHeight="1">
      <c r="A12" s="143"/>
      <c r="B12" s="476" t="s">
        <v>70</v>
      </c>
      <c r="C12" s="477"/>
      <c r="D12" s="477"/>
      <c r="E12" s="477"/>
      <c r="F12" s="477"/>
      <c r="G12" s="477"/>
      <c r="H12" s="477"/>
      <c r="I12" s="478"/>
      <c r="J12" s="142"/>
      <c r="K12" s="476" t="s">
        <v>127</v>
      </c>
      <c r="L12" s="477"/>
      <c r="M12" s="477"/>
      <c r="N12" s="477"/>
      <c r="O12" s="478"/>
      <c r="P12" s="143"/>
    </row>
    <row r="13" spans="1:16" ht="171.75" customHeight="1">
      <c r="A13" s="143"/>
      <c r="B13" s="505" t="s">
        <v>423</v>
      </c>
      <c r="C13" s="473"/>
      <c r="D13" s="473"/>
      <c r="E13" s="473"/>
      <c r="F13" s="473"/>
      <c r="G13" s="473"/>
      <c r="H13" s="473"/>
      <c r="I13" s="506"/>
      <c r="J13" s="142"/>
      <c r="K13" s="481" t="s">
        <v>504</v>
      </c>
      <c r="L13" s="473"/>
      <c r="M13" s="473"/>
      <c r="N13" s="473"/>
      <c r="O13" s="506"/>
      <c r="P13" s="143"/>
    </row>
    <row r="14" spans="1:16" ht="12.75" customHeight="1">
      <c r="A14" s="143"/>
      <c r="B14" s="150"/>
      <c r="C14" s="150"/>
      <c r="D14" s="150"/>
      <c r="E14" s="150"/>
      <c r="F14" s="150"/>
      <c r="G14" s="150"/>
      <c r="H14" s="150"/>
      <c r="I14" s="150"/>
      <c r="J14" s="143"/>
      <c r="K14" s="145"/>
      <c r="L14" s="145"/>
      <c r="M14" s="145"/>
      <c r="N14" s="145"/>
      <c r="O14" s="145"/>
      <c r="P14" s="143"/>
    </row>
    <row r="15" spans="1:16" ht="29.25" customHeight="1">
      <c r="A15" s="143"/>
      <c r="B15" s="507" t="s">
        <v>306</v>
      </c>
      <c r="C15" s="508"/>
      <c r="D15" s="508"/>
      <c r="E15" s="508"/>
      <c r="F15" s="508"/>
      <c r="G15" s="508"/>
      <c r="H15" s="508"/>
      <c r="I15" s="509"/>
      <c r="J15" s="143"/>
      <c r="K15" s="494" t="s">
        <v>413</v>
      </c>
      <c r="L15" s="495"/>
      <c r="M15" s="495"/>
      <c r="N15" s="495"/>
      <c r="O15" s="496"/>
      <c r="P15" s="143"/>
    </row>
    <row r="16" spans="1:16" s="3" customFormat="1" ht="18" customHeight="1">
      <c r="A16" s="144"/>
      <c r="B16" s="337"/>
      <c r="C16" s="146"/>
      <c r="D16" s="146"/>
      <c r="E16" s="497"/>
      <c r="F16" s="497"/>
      <c r="G16" s="497"/>
      <c r="H16" s="336" t="s">
        <v>417</v>
      </c>
      <c r="I16" s="340"/>
      <c r="J16" s="144"/>
      <c r="K16" s="349"/>
      <c r="L16" s="350"/>
      <c r="M16" s="351"/>
      <c r="N16" s="351"/>
      <c r="O16" s="352"/>
      <c r="P16" s="144"/>
    </row>
    <row r="17" spans="1:20" ht="21" customHeight="1">
      <c r="A17" s="143"/>
      <c r="B17" s="338"/>
      <c r="C17" s="498"/>
      <c r="D17" s="499"/>
      <c r="E17" s="502" t="s">
        <v>71</v>
      </c>
      <c r="F17" s="499"/>
      <c r="G17" s="499"/>
      <c r="H17" s="503" t="s">
        <v>72</v>
      </c>
      <c r="I17" s="341"/>
      <c r="J17" s="143"/>
      <c r="K17" s="349"/>
      <c r="L17" s="353"/>
      <c r="M17" s="354" t="s">
        <v>410</v>
      </c>
      <c r="N17" s="351"/>
      <c r="O17" s="352"/>
      <c r="P17" s="143"/>
    </row>
    <row r="18" spans="1:20" ht="28.5" customHeight="1">
      <c r="A18" s="143"/>
      <c r="B18" s="338"/>
      <c r="C18" s="500"/>
      <c r="D18" s="501"/>
      <c r="E18" s="332" t="s">
        <v>414</v>
      </c>
      <c r="F18" s="333" t="s">
        <v>415</v>
      </c>
      <c r="G18" s="332" t="s">
        <v>416</v>
      </c>
      <c r="H18" s="504"/>
      <c r="I18" s="341"/>
      <c r="J18" s="143"/>
      <c r="K18" s="349"/>
      <c r="L18" s="355"/>
      <c r="M18" s="354" t="s">
        <v>411</v>
      </c>
      <c r="N18" s="351"/>
      <c r="O18" s="352"/>
      <c r="P18" s="143"/>
    </row>
    <row r="19" spans="1:20" ht="26.1" customHeight="1">
      <c r="A19" s="143"/>
      <c r="B19" s="338"/>
      <c r="C19" s="479" t="s">
        <v>68</v>
      </c>
      <c r="D19" s="480"/>
      <c r="E19" s="169" t="s">
        <v>75</v>
      </c>
      <c r="F19" s="169" t="s">
        <v>75</v>
      </c>
      <c r="G19" s="169" t="s">
        <v>75</v>
      </c>
      <c r="H19" s="462" t="s">
        <v>78</v>
      </c>
      <c r="I19" s="342"/>
      <c r="J19" s="143"/>
      <c r="K19" s="349"/>
      <c r="L19" s="356" t="s">
        <v>412</v>
      </c>
      <c r="M19" s="357" t="s">
        <v>421</v>
      </c>
      <c r="N19" s="351"/>
      <c r="O19" s="352"/>
      <c r="P19" s="143"/>
    </row>
    <row r="20" spans="1:20" ht="26.1" customHeight="1">
      <c r="A20" s="143"/>
      <c r="B20" s="338"/>
      <c r="C20" s="479" t="s">
        <v>52</v>
      </c>
      <c r="D20" s="480"/>
      <c r="E20" s="169" t="s">
        <v>75</v>
      </c>
      <c r="F20" s="169" t="s">
        <v>75</v>
      </c>
      <c r="G20" s="169" t="s">
        <v>75</v>
      </c>
      <c r="H20" s="462" t="s">
        <v>78</v>
      </c>
      <c r="I20" s="341"/>
      <c r="J20" s="143"/>
      <c r="K20" s="481"/>
      <c r="L20" s="474"/>
      <c r="M20" s="474"/>
      <c r="N20" s="474"/>
      <c r="O20" s="475"/>
      <c r="P20" s="143"/>
    </row>
    <row r="21" spans="1:20" ht="26.1" customHeight="1">
      <c r="A21" s="143"/>
      <c r="B21" s="338"/>
      <c r="C21" s="479" t="s">
        <v>1</v>
      </c>
      <c r="D21" s="480"/>
      <c r="E21" s="147" t="s">
        <v>418</v>
      </c>
      <c r="F21" s="169" t="s">
        <v>75</v>
      </c>
      <c r="G21" s="169" t="s">
        <v>75</v>
      </c>
      <c r="H21" s="462" t="s">
        <v>78</v>
      </c>
      <c r="I21" s="341"/>
      <c r="J21" s="143"/>
      <c r="K21" s="142"/>
      <c r="L21" s="346"/>
      <c r="M21" s="347"/>
      <c r="N21" s="348"/>
      <c r="O21" s="142"/>
      <c r="P21" s="143"/>
    </row>
    <row r="22" spans="1:20" ht="26.1" customHeight="1">
      <c r="A22" s="143"/>
      <c r="B22" s="338"/>
      <c r="C22" s="479" t="s">
        <v>482</v>
      </c>
      <c r="D22" s="480"/>
      <c r="E22" s="147" t="s">
        <v>418</v>
      </c>
      <c r="F22" s="169" t="s">
        <v>75</v>
      </c>
      <c r="G22" s="169" t="s">
        <v>75</v>
      </c>
      <c r="H22" s="462" t="s">
        <v>78</v>
      </c>
      <c r="I22" s="341"/>
      <c r="J22" s="143"/>
      <c r="K22" s="482" t="s">
        <v>505</v>
      </c>
      <c r="L22" s="483"/>
      <c r="M22" s="483"/>
      <c r="N22" s="358" t="s">
        <v>171</v>
      </c>
      <c r="O22" s="149" t="s">
        <v>172</v>
      </c>
      <c r="P22" s="143"/>
    </row>
    <row r="23" spans="1:20" ht="30" customHeight="1">
      <c r="A23" s="143"/>
      <c r="B23" s="338"/>
      <c r="C23" s="479" t="s">
        <v>17</v>
      </c>
      <c r="D23" s="480"/>
      <c r="E23" s="147" t="s">
        <v>418</v>
      </c>
      <c r="F23" s="147" t="s">
        <v>418</v>
      </c>
      <c r="G23" s="148" t="s">
        <v>318</v>
      </c>
      <c r="H23" s="463" t="s">
        <v>78</v>
      </c>
      <c r="I23" s="341"/>
      <c r="J23" s="143"/>
      <c r="K23" s="484" t="s">
        <v>420</v>
      </c>
      <c r="L23" s="485"/>
      <c r="M23" s="485"/>
      <c r="N23" s="488"/>
      <c r="O23" s="490"/>
      <c r="P23" s="143"/>
    </row>
    <row r="24" spans="1:20" ht="14.1" customHeight="1">
      <c r="A24" s="143"/>
      <c r="B24" s="338"/>
      <c r="C24" s="492" t="s">
        <v>380</v>
      </c>
      <c r="D24" s="493"/>
      <c r="E24" s="334"/>
      <c r="F24" s="334"/>
      <c r="G24" s="335"/>
      <c r="H24" s="464" t="s">
        <v>78</v>
      </c>
      <c r="I24" s="341"/>
      <c r="J24" s="143"/>
      <c r="K24" s="484"/>
      <c r="L24" s="485"/>
      <c r="M24" s="485"/>
      <c r="N24" s="488"/>
      <c r="O24" s="490"/>
      <c r="P24" s="143"/>
    </row>
    <row r="25" spans="1:20" ht="14.1" customHeight="1">
      <c r="A25" s="143"/>
      <c r="B25" s="338"/>
      <c r="C25" s="471" t="s">
        <v>240</v>
      </c>
      <c r="D25" s="472"/>
      <c r="E25" s="396"/>
      <c r="F25" s="396"/>
      <c r="G25" s="396"/>
      <c r="H25" s="465" t="s">
        <v>78</v>
      </c>
      <c r="I25" s="343"/>
      <c r="J25" s="143"/>
      <c r="K25" s="484"/>
      <c r="L25" s="485"/>
      <c r="M25" s="485"/>
      <c r="N25" s="488"/>
      <c r="O25" s="490"/>
      <c r="P25" s="345"/>
      <c r="Q25" s="344"/>
      <c r="R25" s="344"/>
      <c r="S25" s="331"/>
      <c r="T25" s="331"/>
    </row>
    <row r="26" spans="1:20" ht="18" customHeight="1">
      <c r="A26" s="143"/>
      <c r="B26" s="339"/>
      <c r="C26" s="473"/>
      <c r="D26" s="474"/>
      <c r="E26" s="474"/>
      <c r="F26" s="474"/>
      <c r="G26" s="474"/>
      <c r="H26" s="474"/>
      <c r="I26" s="475"/>
      <c r="J26" s="143"/>
      <c r="K26" s="486"/>
      <c r="L26" s="487"/>
      <c r="M26" s="487"/>
      <c r="N26" s="489"/>
      <c r="O26" s="491"/>
      <c r="P26" s="143"/>
    </row>
    <row r="27" spans="1:20" ht="12.75" customHeight="1">
      <c r="A27" s="143"/>
      <c r="B27" s="150"/>
      <c r="C27" s="150"/>
      <c r="D27" s="150"/>
      <c r="E27" s="150"/>
      <c r="F27" s="150"/>
      <c r="G27" s="150"/>
      <c r="H27" s="150"/>
      <c r="I27" s="150"/>
      <c r="J27" s="143"/>
      <c r="K27" s="150"/>
      <c r="L27" s="150"/>
      <c r="M27" s="150"/>
      <c r="N27" s="150"/>
      <c r="O27" s="150"/>
      <c r="P27" s="143"/>
    </row>
    <row r="28" spans="1:20" s="128" customFormat="1"/>
    <row r="29" spans="1:20" s="128" customFormat="1"/>
    <row r="30" spans="1:20" s="128" customFormat="1"/>
    <row r="31" spans="1:20" s="128" customFormat="1"/>
    <row r="32" spans="1:20" s="128" customFormat="1"/>
    <row r="33" s="128" customFormat="1"/>
    <row r="34" s="128" customFormat="1"/>
    <row r="35" s="128" customFormat="1"/>
    <row r="36" s="128" customFormat="1"/>
    <row r="37" s="128" customFormat="1"/>
    <row r="38" s="128" customFormat="1"/>
    <row r="39" s="128" customFormat="1"/>
    <row r="40" s="128" customFormat="1"/>
    <row r="41" s="128" customFormat="1"/>
    <row r="42" s="128" customFormat="1"/>
    <row r="43" s="128" customFormat="1"/>
    <row r="44" s="128" customFormat="1"/>
    <row r="45" s="128" customFormat="1"/>
    <row r="46" s="128" customFormat="1"/>
    <row r="47" s="128" customFormat="1"/>
    <row r="48" s="128" customFormat="1"/>
    <row r="49" s="128" customFormat="1"/>
    <row r="50" s="128" customFormat="1"/>
    <row r="51" s="128" customFormat="1"/>
    <row r="52" s="128" customFormat="1"/>
    <row r="53" s="128" customFormat="1"/>
    <row r="54" s="128" customFormat="1"/>
    <row r="55" s="128" customFormat="1"/>
    <row r="56" s="128" customFormat="1"/>
    <row r="57" s="128" customFormat="1"/>
    <row r="58" s="128" customFormat="1"/>
    <row r="59" s="128" customFormat="1"/>
    <row r="60" s="128" customFormat="1"/>
    <row r="61" s="128" customFormat="1"/>
    <row r="62" s="128" customFormat="1"/>
    <row r="63" s="128" customFormat="1"/>
    <row r="64" s="128" customFormat="1"/>
    <row r="65" s="128" customFormat="1"/>
    <row r="66" s="128" customFormat="1"/>
    <row r="67" s="128" customFormat="1"/>
    <row r="68" s="128" customFormat="1"/>
    <row r="69" s="128" customFormat="1"/>
    <row r="70" s="128" customFormat="1"/>
    <row r="71" s="128" customFormat="1"/>
    <row r="72" s="128" customFormat="1"/>
    <row r="73" s="128" customFormat="1"/>
    <row r="74" s="128" customFormat="1"/>
    <row r="75" s="128" customFormat="1"/>
    <row r="76" s="128" customFormat="1"/>
    <row r="77" s="128" customFormat="1"/>
    <row r="78" s="128" customFormat="1"/>
    <row r="79" s="128" customFormat="1"/>
    <row r="80" s="128" customFormat="1"/>
    <row r="81" s="128" customFormat="1"/>
    <row r="82" s="128" customFormat="1"/>
    <row r="83" s="128" customFormat="1"/>
    <row r="84" s="128" customFormat="1"/>
    <row r="85" s="128" customFormat="1"/>
    <row r="86" s="128" customFormat="1"/>
    <row r="87" s="128" customFormat="1"/>
    <row r="88" s="128" customFormat="1"/>
    <row r="89" s="128" customFormat="1"/>
    <row r="90" s="128" customFormat="1"/>
    <row r="91" s="128" customFormat="1"/>
    <row r="92" s="128" customFormat="1"/>
    <row r="93" s="128" customFormat="1"/>
    <row r="94" s="128" customFormat="1"/>
    <row r="95" s="128" customFormat="1"/>
    <row r="96" s="128" customFormat="1"/>
    <row r="97" s="128" customFormat="1"/>
    <row r="98" s="128" customFormat="1"/>
    <row r="99" s="128" customFormat="1"/>
    <row r="100" s="128" customFormat="1"/>
    <row r="101" s="128" customFormat="1"/>
    <row r="102" s="128" customFormat="1"/>
    <row r="103" s="128" customFormat="1"/>
    <row r="104" s="128" customFormat="1"/>
    <row r="105" s="128" customFormat="1"/>
    <row r="106" s="128" customFormat="1"/>
    <row r="107" s="128" customFormat="1"/>
    <row r="108" s="128" customFormat="1"/>
    <row r="109" s="128" customFormat="1"/>
    <row r="110" s="128" customFormat="1"/>
    <row r="111" s="128" customFormat="1"/>
    <row r="112" s="128" customFormat="1"/>
    <row r="113" s="128" customFormat="1"/>
    <row r="114" s="128" customFormat="1"/>
    <row r="115" s="128" customFormat="1"/>
    <row r="116" s="128" customFormat="1"/>
    <row r="117" s="128" customFormat="1"/>
    <row r="118" s="128" customFormat="1"/>
    <row r="119" s="128" customFormat="1"/>
    <row r="120" s="128" customFormat="1"/>
    <row r="121" s="128" customFormat="1"/>
    <row r="122" s="128" customFormat="1"/>
    <row r="123" s="128" customFormat="1"/>
    <row r="124" s="128" customFormat="1"/>
    <row r="125" s="128" customFormat="1"/>
    <row r="126" s="128" customFormat="1"/>
    <row r="127" s="128" customFormat="1"/>
    <row r="128" s="128" customFormat="1"/>
    <row r="129" s="128" customFormat="1"/>
    <row r="130" s="128" customFormat="1"/>
    <row r="131" s="128" customFormat="1"/>
    <row r="132" s="128" customFormat="1"/>
    <row r="133" s="128" customFormat="1"/>
    <row r="134" s="128" customFormat="1"/>
    <row r="135" s="128" customFormat="1"/>
    <row r="136" s="128" customFormat="1"/>
    <row r="137" s="128" customFormat="1"/>
    <row r="138" s="128" customFormat="1"/>
    <row r="139" s="128" customFormat="1"/>
    <row r="140" s="128" customFormat="1"/>
    <row r="141" s="128" customFormat="1"/>
    <row r="142" s="128" customForma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pans="12:15" s="128" customFormat="1"/>
    <row r="178" spans="12:15" s="128" customFormat="1"/>
    <row r="179" spans="12:15" s="128" customFormat="1"/>
    <row r="180" spans="12:15" s="128" customFormat="1"/>
    <row r="181" spans="12:15" s="128" customFormat="1"/>
    <row r="182" spans="12:15" s="128" customFormat="1"/>
    <row r="183" spans="12:15" s="128" customFormat="1"/>
    <row r="184" spans="12:15" s="128" customFormat="1"/>
    <row r="185" spans="12:15" s="128" customFormat="1"/>
    <row r="186" spans="12:15" s="128" customFormat="1"/>
    <row r="187" spans="12:15" s="128" customFormat="1"/>
    <row r="188" spans="12:15" s="128" customFormat="1">
      <c r="L188" s="2"/>
      <c r="M188" s="2"/>
      <c r="N188" s="2"/>
      <c r="O188" s="2"/>
    </row>
    <row r="189" spans="12:15" s="128" customFormat="1">
      <c r="L189" s="2"/>
      <c r="M189" s="2"/>
      <c r="N189" s="2"/>
      <c r="O189" s="2"/>
    </row>
    <row r="190" spans="12:15" s="128" customFormat="1">
      <c r="L190" s="2"/>
      <c r="M190" s="2"/>
      <c r="N190" s="2"/>
      <c r="O190" s="2"/>
    </row>
    <row r="191" spans="12:15" s="128" customFormat="1">
      <c r="L191" s="2"/>
      <c r="M191" s="2"/>
      <c r="N191" s="2"/>
      <c r="O191" s="2"/>
    </row>
  </sheetData>
  <sheetProtection selectLockedCells="1"/>
  <mergeCells count="29">
    <mergeCell ref="K13:O13"/>
    <mergeCell ref="B15:I15"/>
    <mergeCell ref="K8:O8"/>
    <mergeCell ref="D1:P2"/>
    <mergeCell ref="B9:I9"/>
    <mergeCell ref="K9:O10"/>
    <mergeCell ref="B10:I10"/>
    <mergeCell ref="B8:I8"/>
    <mergeCell ref="C17:D18"/>
    <mergeCell ref="E17:G17"/>
    <mergeCell ref="H17:H18"/>
    <mergeCell ref="C19:D19"/>
    <mergeCell ref="B13:I13"/>
    <mergeCell ref="C25:D25"/>
    <mergeCell ref="C26:I26"/>
    <mergeCell ref="B12:I12"/>
    <mergeCell ref="K12:O12"/>
    <mergeCell ref="C20:D20"/>
    <mergeCell ref="K20:O20"/>
    <mergeCell ref="C21:D21"/>
    <mergeCell ref="C22:D22"/>
    <mergeCell ref="K22:M22"/>
    <mergeCell ref="C23:D23"/>
    <mergeCell ref="K23:M26"/>
    <mergeCell ref="N23:N26"/>
    <mergeCell ref="O23:O26"/>
    <mergeCell ref="C24:D24"/>
    <mergeCell ref="K15:O15"/>
    <mergeCell ref="E16:G16"/>
  </mergeCells>
  <dataValidations disablePrompts="1" count="1">
    <dataValidation allowBlank="1" showInputMessage="1" showErrorMessage="1" prompt="Definition" sqref="L19"/>
  </dataValidations>
  <hyperlinks>
    <hyperlink ref="B10:I10" r:id="rId1" display="For more step-by-step guidance, consult the urban Adaptation Support Tool available on the CLIMATE-Adapt Portal."/>
    <hyperlink ref="H19" location="'Signatory Profile'!A1" display="→"/>
    <hyperlink ref="H20" location="'Signatory Scoreboard'!A1" display="→"/>
    <hyperlink ref="H21" location="Strategy!A1" display="→"/>
    <hyperlink ref="H22" location="'Risks &amp; Vulnerabilities'!A1" display="→"/>
    <hyperlink ref="H25" location="Indicators!A1" display="Ü"/>
    <hyperlink ref="H23" location="Actions!A1" display="Ü"/>
    <hyperlink ref="H24" location="'Synthesis Report'!A1" display="Ü"/>
  </hyperlinks>
  <printOptions horizontalCentered="1" verticalCentered="1"/>
  <pageMargins left="0.19685039370078741" right="0.11811023622047245" top="0.11811023622047245" bottom="0.11811023622047245" header="0.31496062992125984" footer="0.31496062992125984"/>
  <pageSetup paperSize="9" scale="75" orientation="landscape" r:id="rId2"/>
  <drawing r:id="rId3"/>
  <legacyDrawing r:id="rId4"/>
</worksheet>
</file>

<file path=xl/worksheets/sheet10.xml><?xml version="1.0" encoding="utf-8"?>
<worksheet xmlns="http://schemas.openxmlformats.org/spreadsheetml/2006/main" xmlns:r="http://schemas.openxmlformats.org/officeDocument/2006/relationships">
  <sheetPr>
    <tabColor rgb="FF7B7B7B"/>
  </sheetPr>
  <dimension ref="A1:J150"/>
  <sheetViews>
    <sheetView showGridLines="0" workbookViewId="0">
      <pane ySplit="1" topLeftCell="A2" activePane="bottomLeft" state="frozen"/>
      <selection pane="bottomLeft" activeCell="C40" sqref="C40"/>
    </sheetView>
  </sheetViews>
  <sheetFormatPr defaultColWidth="11" defaultRowHeight="14.25"/>
  <cols>
    <col min="1" max="1" width="10.875" style="215" customWidth="1"/>
    <col min="2" max="2" width="3.5" style="215" customWidth="1"/>
    <col min="3" max="3" width="13.5" style="215" customWidth="1"/>
    <col min="4" max="7" width="11" style="215"/>
    <col min="8" max="8" width="3" style="215" customWidth="1"/>
    <col min="9" max="9" width="23.25" style="215" customWidth="1"/>
    <col min="10" max="10" width="16.625" style="215" customWidth="1"/>
    <col min="11" max="16384" width="11" style="215"/>
  </cols>
  <sheetData>
    <row r="1" spans="1:10" s="196" customFormat="1" ht="32.1" customHeight="1">
      <c r="A1" s="759" t="s">
        <v>358</v>
      </c>
      <c r="B1" s="759"/>
      <c r="C1" s="759"/>
      <c r="D1" s="759"/>
      <c r="E1" s="759"/>
      <c r="F1" s="181"/>
      <c r="G1" s="220"/>
      <c r="H1" s="221"/>
      <c r="I1" s="222"/>
      <c r="J1" s="181" t="s">
        <v>321</v>
      </c>
    </row>
    <row r="2" spans="1:10" ht="25.5" customHeight="1">
      <c r="A2" s="214" t="s">
        <v>1</v>
      </c>
      <c r="B2" s="214"/>
      <c r="C2" s="214" t="s">
        <v>354</v>
      </c>
      <c r="D2" s="214"/>
      <c r="E2" s="214"/>
      <c r="F2" s="214"/>
      <c r="G2" s="214"/>
      <c r="H2" s="214"/>
      <c r="I2" s="214" t="s">
        <v>17</v>
      </c>
    </row>
    <row r="3" spans="1:10" ht="22.5">
      <c r="A3" s="211" t="s">
        <v>352</v>
      </c>
      <c r="C3" s="209" t="s">
        <v>150</v>
      </c>
      <c r="D3" s="209" t="s">
        <v>151</v>
      </c>
      <c r="E3" s="209" t="s">
        <v>152</v>
      </c>
      <c r="F3" s="210" t="s">
        <v>153</v>
      </c>
      <c r="G3" s="209" t="s">
        <v>92</v>
      </c>
      <c r="I3" s="216" t="s">
        <v>60</v>
      </c>
      <c r="J3" s="216" t="s">
        <v>357</v>
      </c>
    </row>
    <row r="4" spans="1:10">
      <c r="A4" s="203" t="s">
        <v>366</v>
      </c>
      <c r="C4" s="203" t="s">
        <v>366</v>
      </c>
      <c r="D4" s="203" t="s">
        <v>366</v>
      </c>
      <c r="E4" s="203" t="s">
        <v>366</v>
      </c>
      <c r="F4" s="203" t="s">
        <v>366</v>
      </c>
      <c r="G4" s="203" t="s">
        <v>366</v>
      </c>
      <c r="I4" s="203" t="s">
        <v>366</v>
      </c>
      <c r="J4" s="203" t="s">
        <v>366</v>
      </c>
    </row>
    <row r="5" spans="1:10">
      <c r="A5" s="203" t="s">
        <v>40</v>
      </c>
      <c r="C5" s="205" t="s">
        <v>40</v>
      </c>
      <c r="D5" s="205" t="s">
        <v>47</v>
      </c>
      <c r="E5" s="205" t="s">
        <v>40</v>
      </c>
      <c r="F5" s="207" t="s">
        <v>355</v>
      </c>
      <c r="G5" s="205" t="s">
        <v>54</v>
      </c>
      <c r="I5" s="212" t="s">
        <v>483</v>
      </c>
      <c r="J5" s="212" t="s">
        <v>365</v>
      </c>
    </row>
    <row r="6" spans="1:10">
      <c r="A6" s="203" t="s">
        <v>361</v>
      </c>
      <c r="C6" s="205" t="s">
        <v>41</v>
      </c>
      <c r="D6" s="205" t="s">
        <v>48</v>
      </c>
      <c r="E6" s="205" t="s">
        <v>41</v>
      </c>
      <c r="F6" s="207" t="s">
        <v>43</v>
      </c>
      <c r="G6" s="205" t="s">
        <v>44</v>
      </c>
      <c r="I6" s="212" t="s">
        <v>484</v>
      </c>
      <c r="J6" s="212" t="s">
        <v>455</v>
      </c>
    </row>
    <row r="7" spans="1:10">
      <c r="A7" s="204" t="s">
        <v>42</v>
      </c>
      <c r="C7" s="205" t="s">
        <v>42</v>
      </c>
      <c r="D7" s="205" t="s">
        <v>50</v>
      </c>
      <c r="E7" s="205" t="s">
        <v>42</v>
      </c>
      <c r="F7" s="207" t="s">
        <v>356</v>
      </c>
      <c r="G7" s="205" t="s">
        <v>45</v>
      </c>
      <c r="I7" s="212" t="s">
        <v>485</v>
      </c>
      <c r="J7" s="212" t="s">
        <v>456</v>
      </c>
    </row>
    <row r="8" spans="1:10">
      <c r="A8" s="217"/>
      <c r="C8" s="206" t="s">
        <v>149</v>
      </c>
      <c r="D8" s="206" t="s">
        <v>49</v>
      </c>
      <c r="E8" s="206" t="s">
        <v>149</v>
      </c>
      <c r="F8" s="208" t="s">
        <v>49</v>
      </c>
      <c r="G8" s="205" t="s">
        <v>46</v>
      </c>
      <c r="I8" s="212" t="s">
        <v>486</v>
      </c>
      <c r="J8" s="213" t="s">
        <v>457</v>
      </c>
    </row>
    <row r="9" spans="1:10">
      <c r="A9" s="211" t="s">
        <v>353</v>
      </c>
      <c r="C9" s="52"/>
      <c r="D9" s="52"/>
      <c r="E9" s="52"/>
      <c r="F9" s="52"/>
      <c r="G9" s="206" t="s">
        <v>49</v>
      </c>
      <c r="I9" s="212" t="s">
        <v>487</v>
      </c>
      <c r="J9" s="218"/>
    </row>
    <row r="10" spans="1:10">
      <c r="A10" s="203" t="s">
        <v>366</v>
      </c>
      <c r="I10" s="212" t="s">
        <v>7</v>
      </c>
      <c r="J10" s="79"/>
    </row>
    <row r="11" spans="1:10">
      <c r="A11" s="203" t="s">
        <v>32</v>
      </c>
      <c r="C11" s="255" t="s">
        <v>360</v>
      </c>
      <c r="D11" s="209" t="s">
        <v>359</v>
      </c>
      <c r="I11" s="212" t="s">
        <v>198</v>
      </c>
      <c r="J11" s="79"/>
    </row>
    <row r="12" spans="1:10" ht="18">
      <c r="A12" s="203" t="s">
        <v>362</v>
      </c>
      <c r="C12" s="226" t="s">
        <v>370</v>
      </c>
      <c r="D12" s="203" t="s">
        <v>368</v>
      </c>
      <c r="I12" s="212" t="s">
        <v>128</v>
      </c>
    </row>
    <row r="13" spans="1:10" ht="18">
      <c r="A13" s="203" t="s">
        <v>363</v>
      </c>
      <c r="C13" s="224" t="s">
        <v>371</v>
      </c>
      <c r="D13" s="227" t="s">
        <v>367</v>
      </c>
      <c r="I13" s="212" t="s">
        <v>488</v>
      </c>
    </row>
    <row r="14" spans="1:10" ht="18">
      <c r="A14" s="204" t="s">
        <v>364</v>
      </c>
      <c r="C14" s="225" t="s">
        <v>369</v>
      </c>
      <c r="D14" s="223"/>
      <c r="I14" s="212" t="s">
        <v>489</v>
      </c>
    </row>
    <row r="15" spans="1:10">
      <c r="I15" s="212" t="s">
        <v>490</v>
      </c>
    </row>
    <row r="16" spans="1:10">
      <c r="I16" s="213" t="s">
        <v>428</v>
      </c>
      <c r="J16" s="219"/>
    </row>
    <row r="17" spans="9:9">
      <c r="I17" s="424"/>
    </row>
    <row r="18" spans="9:9">
      <c r="I18" s="216" t="s">
        <v>187</v>
      </c>
    </row>
    <row r="19" spans="9:9">
      <c r="I19" s="203" t="s">
        <v>366</v>
      </c>
    </row>
    <row r="20" spans="9:9">
      <c r="I20" s="212" t="s">
        <v>373</v>
      </c>
    </row>
    <row r="21" spans="9:9">
      <c r="I21" s="213" t="s">
        <v>374</v>
      </c>
    </row>
    <row r="23" spans="9:9">
      <c r="I23" s="216" t="s">
        <v>92</v>
      </c>
    </row>
    <row r="24" spans="9:9">
      <c r="I24" s="203" t="s">
        <v>366</v>
      </c>
    </row>
    <row r="25" spans="9:9">
      <c r="I25" s="385" t="s">
        <v>49</v>
      </c>
    </row>
    <row r="26" spans="9:9">
      <c r="I26" s="385">
        <v>1990</v>
      </c>
    </row>
    <row r="27" spans="9:9">
      <c r="I27" s="385">
        <v>1991</v>
      </c>
    </row>
    <row r="28" spans="9:9">
      <c r="I28" s="385">
        <v>1992</v>
      </c>
    </row>
    <row r="29" spans="9:9">
      <c r="I29" s="385">
        <v>1993</v>
      </c>
    </row>
    <row r="30" spans="9:9">
      <c r="I30" s="385">
        <v>1994</v>
      </c>
    </row>
    <row r="31" spans="9:9">
      <c r="I31" s="385">
        <v>1995</v>
      </c>
    </row>
    <row r="32" spans="9:9">
      <c r="I32" s="385">
        <v>1996</v>
      </c>
    </row>
    <row r="33" spans="9:9">
      <c r="I33" s="385">
        <v>1997</v>
      </c>
    </row>
    <row r="34" spans="9:9">
      <c r="I34" s="385">
        <v>1998</v>
      </c>
    </row>
    <row r="35" spans="9:9">
      <c r="I35" s="385">
        <v>1999</v>
      </c>
    </row>
    <row r="36" spans="9:9">
      <c r="I36" s="385">
        <v>2000</v>
      </c>
    </row>
    <row r="37" spans="9:9">
      <c r="I37" s="385">
        <v>2001</v>
      </c>
    </row>
    <row r="38" spans="9:9">
      <c r="I38" s="385">
        <v>2002</v>
      </c>
    </row>
    <row r="39" spans="9:9">
      <c r="I39" s="385">
        <v>2003</v>
      </c>
    </row>
    <row r="40" spans="9:9">
      <c r="I40" s="385">
        <v>2004</v>
      </c>
    </row>
    <row r="41" spans="9:9">
      <c r="I41" s="385">
        <v>2005</v>
      </c>
    </row>
    <row r="42" spans="9:9">
      <c r="I42" s="385">
        <v>2006</v>
      </c>
    </row>
    <row r="43" spans="9:9">
      <c r="I43" s="385">
        <v>2007</v>
      </c>
    </row>
    <row r="44" spans="9:9">
      <c r="I44" s="385">
        <v>2008</v>
      </c>
    </row>
    <row r="45" spans="9:9">
      <c r="I45" s="385">
        <v>2009</v>
      </c>
    </row>
    <row r="46" spans="9:9">
      <c r="I46" s="385">
        <v>2010</v>
      </c>
    </row>
    <row r="47" spans="9:9">
      <c r="I47" s="385">
        <v>2011</v>
      </c>
    </row>
    <row r="48" spans="9:9">
      <c r="I48" s="385">
        <v>2012</v>
      </c>
    </row>
    <row r="49" spans="9:9">
      <c r="I49" s="385">
        <v>2013</v>
      </c>
    </row>
    <row r="50" spans="9:9">
      <c r="I50" s="385">
        <v>2014</v>
      </c>
    </row>
    <row r="51" spans="9:9">
      <c r="I51" s="385">
        <v>2015</v>
      </c>
    </row>
    <row r="52" spans="9:9">
      <c r="I52" s="385">
        <v>2016</v>
      </c>
    </row>
    <row r="53" spans="9:9">
      <c r="I53" s="385">
        <v>2017</v>
      </c>
    </row>
    <row r="54" spans="9:9">
      <c r="I54" s="385">
        <v>2018</v>
      </c>
    </row>
    <row r="55" spans="9:9">
      <c r="I55" s="385">
        <v>2019</v>
      </c>
    </row>
    <row r="56" spans="9:9">
      <c r="I56" s="385">
        <v>2020</v>
      </c>
    </row>
    <row r="57" spans="9:9">
      <c r="I57" s="385">
        <v>2021</v>
      </c>
    </row>
    <row r="58" spans="9:9">
      <c r="I58" s="385">
        <v>2022</v>
      </c>
    </row>
    <row r="59" spans="9:9">
      <c r="I59" s="385">
        <v>2023</v>
      </c>
    </row>
    <row r="60" spans="9:9">
      <c r="I60" s="385">
        <v>2024</v>
      </c>
    </row>
    <row r="61" spans="9:9">
      <c r="I61" s="385">
        <v>2025</v>
      </c>
    </row>
    <row r="62" spans="9:9">
      <c r="I62" s="385">
        <v>2026</v>
      </c>
    </row>
    <row r="63" spans="9:9">
      <c r="I63" s="385">
        <v>2027</v>
      </c>
    </row>
    <row r="64" spans="9:9">
      <c r="I64" s="385">
        <v>2028</v>
      </c>
    </row>
    <row r="65" spans="9:9">
      <c r="I65" s="385">
        <v>2029</v>
      </c>
    </row>
    <row r="66" spans="9:9">
      <c r="I66" s="385">
        <v>2030</v>
      </c>
    </row>
    <row r="67" spans="9:9">
      <c r="I67" s="385">
        <v>2031</v>
      </c>
    </row>
    <row r="68" spans="9:9">
      <c r="I68" s="385">
        <v>2032</v>
      </c>
    </row>
    <row r="69" spans="9:9">
      <c r="I69" s="385">
        <v>2033</v>
      </c>
    </row>
    <row r="70" spans="9:9">
      <c r="I70" s="385">
        <v>2034</v>
      </c>
    </row>
    <row r="71" spans="9:9">
      <c r="I71" s="385">
        <v>2035</v>
      </c>
    </row>
    <row r="72" spans="9:9">
      <c r="I72" s="385">
        <v>2036</v>
      </c>
    </row>
    <row r="73" spans="9:9">
      <c r="I73" s="385">
        <v>2037</v>
      </c>
    </row>
    <row r="74" spans="9:9">
      <c r="I74" s="385">
        <v>2038</v>
      </c>
    </row>
    <row r="75" spans="9:9">
      <c r="I75" s="385">
        <v>2039</v>
      </c>
    </row>
    <row r="76" spans="9:9">
      <c r="I76" s="385">
        <v>2040</v>
      </c>
    </row>
    <row r="77" spans="9:9">
      <c r="I77" s="385">
        <v>2041</v>
      </c>
    </row>
    <row r="78" spans="9:9">
      <c r="I78" s="385">
        <v>2042</v>
      </c>
    </row>
    <row r="79" spans="9:9">
      <c r="I79" s="385">
        <v>2043</v>
      </c>
    </row>
    <row r="80" spans="9:9">
      <c r="I80" s="385">
        <v>2044</v>
      </c>
    </row>
    <row r="81" spans="9:9">
      <c r="I81" s="385">
        <v>2045</v>
      </c>
    </row>
    <row r="82" spans="9:9">
      <c r="I82" s="385">
        <v>2046</v>
      </c>
    </row>
    <row r="83" spans="9:9">
      <c r="I83" s="385">
        <v>2047</v>
      </c>
    </row>
    <row r="84" spans="9:9">
      <c r="I84" s="385">
        <v>2048</v>
      </c>
    </row>
    <row r="85" spans="9:9">
      <c r="I85" s="385">
        <v>2049</v>
      </c>
    </row>
    <row r="86" spans="9:9">
      <c r="I86" s="386">
        <v>2050</v>
      </c>
    </row>
    <row r="88" spans="9:9">
      <c r="I88" s="216" t="s">
        <v>525</v>
      </c>
    </row>
    <row r="89" spans="9:9">
      <c r="I89" s="203" t="s">
        <v>366</v>
      </c>
    </row>
    <row r="90" spans="9:9">
      <c r="I90" s="385">
        <v>1990</v>
      </c>
    </row>
    <row r="91" spans="9:9">
      <c r="I91" s="385">
        <v>1991</v>
      </c>
    </row>
    <row r="92" spans="9:9">
      <c r="I92" s="385">
        <v>1992</v>
      </c>
    </row>
    <row r="93" spans="9:9">
      <c r="I93" s="385">
        <v>1993</v>
      </c>
    </row>
    <row r="94" spans="9:9">
      <c r="I94" s="385">
        <v>1994</v>
      </c>
    </row>
    <row r="95" spans="9:9">
      <c r="I95" s="385">
        <v>1995</v>
      </c>
    </row>
    <row r="96" spans="9:9">
      <c r="I96" s="385">
        <v>1996</v>
      </c>
    </row>
    <row r="97" spans="9:9">
      <c r="I97" s="385">
        <v>1997</v>
      </c>
    </row>
    <row r="98" spans="9:9">
      <c r="I98" s="385">
        <v>1998</v>
      </c>
    </row>
    <row r="99" spans="9:9">
      <c r="I99" s="385">
        <v>1999</v>
      </c>
    </row>
    <row r="100" spans="9:9">
      <c r="I100" s="385">
        <v>2000</v>
      </c>
    </row>
    <row r="101" spans="9:9">
      <c r="I101" s="385">
        <v>2001</v>
      </c>
    </row>
    <row r="102" spans="9:9">
      <c r="I102" s="385">
        <v>2002</v>
      </c>
    </row>
    <row r="103" spans="9:9">
      <c r="I103" s="385">
        <v>2003</v>
      </c>
    </row>
    <row r="104" spans="9:9">
      <c r="I104" s="385">
        <v>2004</v>
      </c>
    </row>
    <row r="105" spans="9:9">
      <c r="I105" s="385">
        <v>2005</v>
      </c>
    </row>
    <row r="106" spans="9:9">
      <c r="I106" s="385">
        <v>2006</v>
      </c>
    </row>
    <row r="107" spans="9:9">
      <c r="I107" s="385">
        <v>2007</v>
      </c>
    </row>
    <row r="108" spans="9:9">
      <c r="I108" s="385">
        <v>2008</v>
      </c>
    </row>
    <row r="109" spans="9:9">
      <c r="I109" s="385">
        <v>2009</v>
      </c>
    </row>
    <row r="110" spans="9:9">
      <c r="I110" s="385">
        <v>2010</v>
      </c>
    </row>
    <row r="111" spans="9:9">
      <c r="I111" s="385">
        <v>2011</v>
      </c>
    </row>
    <row r="112" spans="9:9">
      <c r="I112" s="385">
        <v>2012</v>
      </c>
    </row>
    <row r="113" spans="9:9">
      <c r="I113" s="385">
        <v>2013</v>
      </c>
    </row>
    <row r="114" spans="9:9">
      <c r="I114" s="385">
        <v>2014</v>
      </c>
    </row>
    <row r="115" spans="9:9">
      <c r="I115" s="385">
        <v>2015</v>
      </c>
    </row>
    <row r="116" spans="9:9">
      <c r="I116" s="385">
        <v>2016</v>
      </c>
    </row>
    <row r="117" spans="9:9">
      <c r="I117" s="385">
        <v>2017</v>
      </c>
    </row>
    <row r="118" spans="9:9">
      <c r="I118" s="385">
        <v>2018</v>
      </c>
    </row>
    <row r="119" spans="9:9">
      <c r="I119" s="385">
        <v>2019</v>
      </c>
    </row>
    <row r="120" spans="9:9">
      <c r="I120" s="385">
        <v>2020</v>
      </c>
    </row>
    <row r="121" spans="9:9">
      <c r="I121" s="385">
        <v>2021</v>
      </c>
    </row>
    <row r="122" spans="9:9">
      <c r="I122" s="385">
        <v>2022</v>
      </c>
    </row>
    <row r="123" spans="9:9">
      <c r="I123" s="385">
        <v>2023</v>
      </c>
    </row>
    <row r="124" spans="9:9">
      <c r="I124" s="385">
        <v>2024</v>
      </c>
    </row>
    <row r="125" spans="9:9">
      <c r="I125" s="385">
        <v>2025</v>
      </c>
    </row>
    <row r="126" spans="9:9">
      <c r="I126" s="385">
        <v>2026</v>
      </c>
    </row>
    <row r="127" spans="9:9">
      <c r="I127" s="385">
        <v>2027</v>
      </c>
    </row>
    <row r="128" spans="9:9">
      <c r="I128" s="385">
        <v>2028</v>
      </c>
    </row>
    <row r="129" spans="9:9">
      <c r="I129" s="385">
        <v>2029</v>
      </c>
    </row>
    <row r="130" spans="9:9">
      <c r="I130" s="385">
        <v>2030</v>
      </c>
    </row>
    <row r="131" spans="9:9">
      <c r="I131" s="385">
        <v>2031</v>
      </c>
    </row>
    <row r="132" spans="9:9">
      <c r="I132" s="385">
        <v>2032</v>
      </c>
    </row>
    <row r="133" spans="9:9">
      <c r="I133" s="385">
        <v>2033</v>
      </c>
    </row>
    <row r="134" spans="9:9">
      <c r="I134" s="385">
        <v>2034</v>
      </c>
    </row>
    <row r="135" spans="9:9">
      <c r="I135" s="385">
        <v>2035</v>
      </c>
    </row>
    <row r="136" spans="9:9">
      <c r="I136" s="385">
        <v>2036</v>
      </c>
    </row>
    <row r="137" spans="9:9">
      <c r="I137" s="385">
        <v>2037</v>
      </c>
    </row>
    <row r="138" spans="9:9">
      <c r="I138" s="385">
        <v>2038</v>
      </c>
    </row>
    <row r="139" spans="9:9">
      <c r="I139" s="385">
        <v>2039</v>
      </c>
    </row>
    <row r="140" spans="9:9">
      <c r="I140" s="385">
        <v>2040</v>
      </c>
    </row>
    <row r="141" spans="9:9">
      <c r="I141" s="385">
        <v>2041</v>
      </c>
    </row>
    <row r="142" spans="9:9">
      <c r="I142" s="385">
        <v>2042</v>
      </c>
    </row>
    <row r="143" spans="9:9">
      <c r="I143" s="385">
        <v>2043</v>
      </c>
    </row>
    <row r="144" spans="9:9">
      <c r="I144" s="385">
        <v>2044</v>
      </c>
    </row>
    <row r="145" spans="9:9">
      <c r="I145" s="385">
        <v>2045</v>
      </c>
    </row>
    <row r="146" spans="9:9">
      <c r="I146" s="385">
        <v>2046</v>
      </c>
    </row>
    <row r="147" spans="9:9">
      <c r="I147" s="385">
        <v>2047</v>
      </c>
    </row>
    <row r="148" spans="9:9">
      <c r="I148" s="385">
        <v>2048</v>
      </c>
    </row>
    <row r="149" spans="9:9">
      <c r="I149" s="385">
        <v>2049</v>
      </c>
    </row>
    <row r="150" spans="9:9">
      <c r="I150" s="386">
        <v>2050</v>
      </c>
    </row>
  </sheetData>
  <mergeCells count="1">
    <mergeCell ref="A1:E1"/>
  </mergeCells>
  <dataValidations count="1">
    <dataValidation allowBlank="1" showInputMessage="1" showErrorMessage="1" promptTitle="Select sector" sqref="I19 I89 A4:A6 A10:A12 I4:J4 C4:G4 C12:D12 I24:I25"/>
  </dataValidations>
  <hyperlinks>
    <hyperlink ref="J1" location="Home!A1" display="y HOM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Feuil5">
    <tabColor theme="5"/>
    <pageSetUpPr fitToPage="1"/>
  </sheetPr>
  <dimension ref="A1:T39"/>
  <sheetViews>
    <sheetView showGridLines="0" zoomScaleNormal="100" workbookViewId="0">
      <pane ySplit="5" topLeftCell="A6" activePane="bottomLeft" state="frozen"/>
      <selection pane="bottomLeft" activeCell="E15" sqref="E15"/>
    </sheetView>
  </sheetViews>
  <sheetFormatPr defaultColWidth="11" defaultRowHeight="14.25"/>
  <cols>
    <col min="1" max="1" width="3.25" style="5" customWidth="1"/>
    <col min="2" max="2" width="39.375" style="5" customWidth="1"/>
    <col min="3" max="3" width="28" style="5" customWidth="1"/>
    <col min="4" max="4" width="12.625" style="5" customWidth="1"/>
    <col min="5" max="5" width="18.375" style="5" customWidth="1"/>
    <col min="6" max="6" width="15" style="5" customWidth="1"/>
    <col min="7" max="7" width="17.125" style="5" customWidth="1"/>
    <col min="8" max="8" width="20.25" style="5" customWidth="1"/>
    <col min="9" max="9" width="9.625" style="173" customWidth="1"/>
    <col min="10" max="10" width="12" style="5" customWidth="1"/>
    <col min="11" max="16384" width="11" style="5"/>
  </cols>
  <sheetData>
    <row r="1" spans="1:12" s="196" customFormat="1" ht="32.1" customHeight="1">
      <c r="A1" s="232"/>
      <c r="B1" s="513" t="s">
        <v>300</v>
      </c>
      <c r="C1" s="513"/>
      <c r="D1" s="513"/>
      <c r="E1" s="513"/>
      <c r="F1" s="513"/>
      <c r="G1" s="513"/>
      <c r="H1" s="513"/>
      <c r="I1" s="172" t="s">
        <v>321</v>
      </c>
    </row>
    <row r="2" spans="1:12" ht="3.6" customHeight="1">
      <c r="A2" s="441"/>
      <c r="B2" s="442"/>
      <c r="C2" s="442"/>
      <c r="D2" s="442"/>
      <c r="E2" s="442"/>
      <c r="F2" s="442"/>
      <c r="G2" s="442"/>
      <c r="H2" s="442"/>
      <c r="I2" s="442"/>
      <c r="J2" s="122"/>
      <c r="K2" s="122"/>
      <c r="L2" s="122"/>
    </row>
    <row r="3" spans="1:12" ht="6.95" customHeight="1">
      <c r="A3" s="42"/>
      <c r="B3" s="432"/>
      <c r="C3" s="432"/>
      <c r="D3" s="432"/>
      <c r="E3" s="432"/>
      <c r="F3" s="432"/>
      <c r="G3" s="432"/>
      <c r="H3" s="432"/>
      <c r="I3" s="432"/>
      <c r="J3" s="122"/>
      <c r="K3" s="122"/>
      <c r="L3" s="122"/>
    </row>
    <row r="4" spans="1:12" ht="3.6" customHeight="1">
      <c r="A4" s="444"/>
      <c r="B4" s="445"/>
      <c r="C4" s="445"/>
      <c r="D4" s="445"/>
      <c r="E4" s="445"/>
      <c r="F4" s="445"/>
      <c r="G4" s="445"/>
      <c r="H4" s="445"/>
      <c r="I4" s="445"/>
      <c r="J4" s="122"/>
      <c r="K4" s="122"/>
      <c r="L4" s="122"/>
    </row>
    <row r="5" spans="1:12" ht="3.95" customHeight="1">
      <c r="A5" s="447"/>
      <c r="B5" s="448"/>
      <c r="C5" s="448"/>
      <c r="D5" s="448"/>
      <c r="E5" s="448"/>
      <c r="F5" s="449"/>
      <c r="G5" s="449"/>
      <c r="H5" s="449"/>
      <c r="I5" s="449"/>
    </row>
    <row r="6" spans="1:12" s="196" customFormat="1" ht="9" customHeight="1">
      <c r="A6" s="13"/>
      <c r="B6" s="14"/>
      <c r="C6" s="14"/>
      <c r="D6" s="14"/>
      <c r="E6" s="14"/>
      <c r="F6" s="14"/>
      <c r="G6" s="14"/>
      <c r="H6" s="197"/>
      <c r="I6" s="133"/>
    </row>
    <row r="7" spans="1:12" s="196" customFormat="1" ht="25.5" customHeight="1">
      <c r="A7" s="30" t="s">
        <v>271</v>
      </c>
      <c r="B7" s="527" t="s">
        <v>2</v>
      </c>
      <c r="C7" s="527"/>
      <c r="D7" s="527"/>
      <c r="E7" s="527"/>
      <c r="F7" s="527"/>
      <c r="G7" s="197"/>
      <c r="H7" s="197"/>
      <c r="I7" s="133"/>
    </row>
    <row r="8" spans="1:12" s="196" customFormat="1" ht="18" customHeight="1">
      <c r="A8" s="197"/>
      <c r="B8" s="134" t="s">
        <v>314</v>
      </c>
      <c r="C8" s="256" t="s">
        <v>534</v>
      </c>
      <c r="D8" s="32"/>
      <c r="E8" s="32"/>
      <c r="F8" s="32"/>
      <c r="G8" s="32"/>
      <c r="H8" s="197"/>
      <c r="I8" s="133"/>
    </row>
    <row r="9" spans="1:12" s="196" customFormat="1" ht="18" customHeight="1">
      <c r="A9" s="197"/>
      <c r="B9" s="135" t="s">
        <v>315</v>
      </c>
      <c r="C9" s="304" t="s">
        <v>533</v>
      </c>
      <c r="D9" s="32"/>
      <c r="E9" s="32"/>
      <c r="F9" s="32"/>
      <c r="G9" s="32"/>
      <c r="H9" s="197"/>
      <c r="I9" s="133"/>
    </row>
    <row r="10" spans="1:12" s="196" customFormat="1" ht="18" customHeight="1">
      <c r="A10" s="197"/>
      <c r="B10" s="134"/>
      <c r="C10" s="139"/>
      <c r="D10" s="139"/>
      <c r="E10" s="139"/>
      <c r="F10" s="139"/>
      <c r="G10" s="139"/>
      <c r="H10" s="197"/>
      <c r="I10" s="133"/>
    </row>
    <row r="11" spans="1:12" s="196" customFormat="1" ht="18" customHeight="1">
      <c r="A11" s="197"/>
      <c r="B11" s="134"/>
      <c r="C11" s="167" t="s">
        <v>307</v>
      </c>
      <c r="D11" s="167" t="s">
        <v>308</v>
      </c>
      <c r="E11" s="167" t="s">
        <v>309</v>
      </c>
      <c r="F11" s="167"/>
      <c r="G11" s="167"/>
      <c r="H11" s="197"/>
      <c r="I11" s="133"/>
    </row>
    <row r="12" spans="1:12" s="196" customFormat="1" ht="18" customHeight="1">
      <c r="A12" s="197"/>
      <c r="B12" s="134" t="s">
        <v>316</v>
      </c>
      <c r="C12" s="257">
        <v>790201</v>
      </c>
      <c r="D12" s="257">
        <v>2016</v>
      </c>
      <c r="E12" s="257" t="s">
        <v>540</v>
      </c>
      <c r="F12" s="197"/>
      <c r="G12" s="197"/>
      <c r="H12" s="197"/>
      <c r="I12" s="133"/>
    </row>
    <row r="13" spans="1:12" s="196" customFormat="1" ht="18" customHeight="1">
      <c r="A13" s="197"/>
      <c r="B13" s="129"/>
      <c r="C13" s="130"/>
      <c r="D13" s="130"/>
      <c r="E13" s="130"/>
      <c r="F13" s="120"/>
      <c r="G13" s="197"/>
      <c r="H13" s="197"/>
      <c r="I13" s="133"/>
    </row>
    <row r="14" spans="1:12" s="196" customFormat="1" ht="18" customHeight="1">
      <c r="A14" s="197"/>
      <c r="B14" s="135" t="s">
        <v>319</v>
      </c>
      <c r="C14" s="256">
        <v>134.65</v>
      </c>
      <c r="D14" s="166" t="s">
        <v>317</v>
      </c>
      <c r="E14" s="197"/>
      <c r="F14" s="166"/>
      <c r="G14" s="233"/>
      <c r="H14" s="197"/>
      <c r="I14" s="133"/>
    </row>
    <row r="15" spans="1:12" s="196" customFormat="1" ht="18" customHeight="1">
      <c r="A15" s="197"/>
      <c r="B15" s="129"/>
      <c r="C15" s="130"/>
      <c r="D15" s="130"/>
      <c r="E15" s="130"/>
      <c r="F15" s="120"/>
      <c r="G15" s="197"/>
      <c r="H15" s="197"/>
      <c r="I15" s="133"/>
    </row>
    <row r="16" spans="1:12" s="196" customFormat="1" ht="18" customHeight="1">
      <c r="A16" s="197"/>
      <c r="B16" s="134" t="s">
        <v>4</v>
      </c>
      <c r="C16" s="467" t="s">
        <v>541</v>
      </c>
      <c r="D16" s="32"/>
      <c r="E16" s="32"/>
      <c r="F16" s="32"/>
      <c r="G16" s="32"/>
      <c r="H16" s="197"/>
      <c r="I16" s="133"/>
    </row>
    <row r="17" spans="1:20" s="196" customFormat="1" ht="18" customHeight="1">
      <c r="A17" s="197"/>
      <c r="B17" s="129"/>
      <c r="C17" s="130"/>
      <c r="D17" s="130"/>
      <c r="E17" s="130"/>
      <c r="F17" s="120"/>
      <c r="G17" s="197"/>
      <c r="H17" s="197"/>
      <c r="I17" s="133"/>
    </row>
    <row r="18" spans="1:20" s="196" customFormat="1" ht="25.5" customHeight="1">
      <c r="A18" s="28" t="s">
        <v>272</v>
      </c>
      <c r="B18" s="544" t="s">
        <v>5</v>
      </c>
      <c r="C18" s="544"/>
      <c r="D18" s="544"/>
      <c r="E18" s="544"/>
      <c r="F18" s="544"/>
      <c r="G18" s="198"/>
      <c r="H18" s="198"/>
      <c r="I18" s="171"/>
    </row>
    <row r="19" spans="1:20" s="196" customFormat="1" ht="29.25" customHeight="1">
      <c r="A19" s="198"/>
      <c r="B19" s="241" t="s">
        <v>301</v>
      </c>
      <c r="C19" s="239" t="s">
        <v>261</v>
      </c>
      <c r="D19" s="528" t="s">
        <v>262</v>
      </c>
      <c r="E19" s="529"/>
      <c r="F19" s="528" t="s">
        <v>263</v>
      </c>
      <c r="G19" s="529"/>
      <c r="H19" s="239" t="s">
        <v>264</v>
      </c>
      <c r="I19" s="171"/>
      <c r="J19" s="11"/>
      <c r="K19" s="11"/>
      <c r="L19" s="11"/>
      <c r="M19" s="11"/>
      <c r="N19" s="11"/>
      <c r="O19" s="11"/>
      <c r="P19" s="47"/>
      <c r="Q19" s="9"/>
      <c r="S19" s="199"/>
    </row>
    <row r="20" spans="1:20" s="196" customFormat="1" ht="18" customHeight="1">
      <c r="A20" s="198"/>
      <c r="B20" s="240" t="s">
        <v>311</v>
      </c>
      <c r="C20" s="286" t="s">
        <v>535</v>
      </c>
      <c r="D20" s="530" t="s">
        <v>536</v>
      </c>
      <c r="E20" s="531"/>
      <c r="F20" s="536" t="s">
        <v>737</v>
      </c>
      <c r="G20" s="537"/>
      <c r="H20" s="287" t="s">
        <v>379</v>
      </c>
      <c r="I20" s="171"/>
      <c r="J20" s="121"/>
      <c r="K20" s="49"/>
      <c r="L20" s="49"/>
      <c r="M20" s="50"/>
      <c r="T20" s="199"/>
    </row>
    <row r="21" spans="1:20" s="196" customFormat="1" ht="18" customHeight="1">
      <c r="A21" s="198"/>
      <c r="B21" s="165" t="s">
        <v>312</v>
      </c>
      <c r="C21" s="257" t="s">
        <v>538</v>
      </c>
      <c r="D21" s="532" t="s">
        <v>537</v>
      </c>
      <c r="E21" s="533"/>
      <c r="F21" s="542" t="s">
        <v>736</v>
      </c>
      <c r="G21" s="543"/>
      <c r="H21" s="287" t="s">
        <v>379</v>
      </c>
      <c r="I21" s="171"/>
      <c r="J21" s="121"/>
      <c r="K21" s="49"/>
      <c r="L21" s="49"/>
      <c r="M21" s="50"/>
      <c r="T21" s="199"/>
    </row>
    <row r="22" spans="1:20" s="196" customFormat="1" ht="18" customHeight="1">
      <c r="A22" s="198"/>
      <c r="B22" s="165" t="s">
        <v>313</v>
      </c>
      <c r="C22" s="288"/>
      <c r="D22" s="534"/>
      <c r="E22" s="535"/>
      <c r="F22" s="540"/>
      <c r="G22" s="541"/>
      <c r="H22" s="287" t="s">
        <v>379</v>
      </c>
      <c r="I22" s="171"/>
      <c r="J22" s="234"/>
    </row>
    <row r="23" spans="1:20" s="196" customFormat="1" ht="18" customHeight="1">
      <c r="A23" s="198"/>
      <c r="B23" s="359" t="s">
        <v>345</v>
      </c>
      <c r="C23" s="131"/>
      <c r="D23" s="131"/>
      <c r="E23" s="131"/>
      <c r="F23" s="235"/>
      <c r="G23" s="236"/>
      <c r="H23" s="237"/>
      <c r="I23" s="293"/>
      <c r="J23" s="234"/>
    </row>
    <row r="24" spans="1:20" s="196" customFormat="1" ht="18" customHeight="1">
      <c r="A24" s="198"/>
      <c r="B24" s="359"/>
      <c r="C24" s="131"/>
      <c r="D24" s="131"/>
      <c r="E24" s="131"/>
      <c r="F24" s="235"/>
      <c r="G24" s="236"/>
      <c r="H24" s="237"/>
      <c r="I24" s="171"/>
      <c r="J24" s="234"/>
    </row>
    <row r="25" spans="1:20" s="196" customFormat="1" ht="25.5" customHeight="1">
      <c r="A25" s="30" t="s">
        <v>273</v>
      </c>
      <c r="B25" s="527" t="s">
        <v>73</v>
      </c>
      <c r="C25" s="527"/>
      <c r="D25" s="527"/>
      <c r="E25" s="527"/>
      <c r="F25" s="527"/>
      <c r="G25" s="197"/>
      <c r="H25" s="197"/>
      <c r="I25" s="133"/>
    </row>
    <row r="26" spans="1:20" s="196" customFormat="1" ht="24.75" customHeight="1">
      <c r="A26" s="30"/>
      <c r="B26" s="241" t="s">
        <v>302</v>
      </c>
      <c r="C26" s="242" t="s">
        <v>303</v>
      </c>
      <c r="D26" s="174"/>
      <c r="E26" s="174"/>
      <c r="F26" s="174"/>
      <c r="G26" s="197"/>
      <c r="H26" s="197"/>
      <c r="I26" s="133"/>
    </row>
    <row r="27" spans="1:20" s="196" customFormat="1" ht="18" customHeight="1">
      <c r="A27" s="197"/>
      <c r="B27" s="240" t="s">
        <v>304</v>
      </c>
      <c r="C27" s="259" t="s">
        <v>735</v>
      </c>
      <c r="D27" s="197"/>
      <c r="E27" s="197"/>
      <c r="F27" s="197"/>
      <c r="G27" s="197"/>
      <c r="H27" s="197"/>
      <c r="I27" s="133"/>
    </row>
    <row r="28" spans="1:20" s="196" customFormat="1" ht="18" customHeight="1" thickBot="1">
      <c r="A28" s="197"/>
      <c r="B28" s="165" t="s">
        <v>305</v>
      </c>
      <c r="C28" s="258" t="s">
        <v>539</v>
      </c>
      <c r="D28" s="197"/>
      <c r="E28" s="197"/>
      <c r="F28" s="197"/>
      <c r="G28" s="197"/>
      <c r="H28" s="197"/>
      <c r="I28" s="133"/>
      <c r="K28" s="238"/>
    </row>
    <row r="29" spans="1:20" s="196" customFormat="1" ht="18" customHeight="1">
      <c r="A29" s="197"/>
      <c r="B29" s="132"/>
      <c r="C29" s="197"/>
      <c r="D29" s="197"/>
      <c r="E29" s="197"/>
      <c r="F29" s="197"/>
      <c r="G29" s="197"/>
      <c r="H29" s="197"/>
      <c r="I29" s="133"/>
      <c r="K29" s="9"/>
    </row>
    <row r="30" spans="1:20" s="196" customFormat="1">
      <c r="A30" s="197"/>
      <c r="B30" s="139" t="s">
        <v>424</v>
      </c>
      <c r="C30" s="32"/>
      <c r="D30" s="32"/>
      <c r="E30" s="32"/>
      <c r="F30" s="32"/>
      <c r="G30" s="197"/>
      <c r="H30" s="197"/>
      <c r="I30" s="133"/>
    </row>
    <row r="31" spans="1:20" s="196" customFormat="1" ht="30.75" customHeight="1">
      <c r="A31" s="197"/>
      <c r="B31" s="523"/>
      <c r="C31" s="524"/>
      <c r="D31" s="524"/>
      <c r="E31" s="524"/>
      <c r="F31" s="524"/>
      <c r="G31" s="524"/>
      <c r="H31" s="525"/>
      <c r="I31" s="133"/>
    </row>
    <row r="32" spans="1:20" s="196" customFormat="1" ht="18" customHeight="1">
      <c r="A32" s="197"/>
      <c r="B32" s="197"/>
      <c r="C32" s="197"/>
      <c r="D32" s="197"/>
      <c r="E32" s="197"/>
      <c r="F32" s="197"/>
      <c r="G32" s="197"/>
      <c r="H32" s="38" t="str">
        <f>CONCATENATE(TEXT(200-LEN(B31), "#")," characters left")</f>
        <v>200 characters left</v>
      </c>
      <c r="I32" s="133"/>
    </row>
    <row r="33" spans="1:9" s="196" customFormat="1" ht="25.5" customHeight="1">
      <c r="A33" s="28" t="s">
        <v>274</v>
      </c>
      <c r="B33" s="545" t="s">
        <v>74</v>
      </c>
      <c r="C33" s="544"/>
      <c r="D33" s="544"/>
      <c r="E33" s="544"/>
      <c r="F33" s="544"/>
      <c r="G33" s="198"/>
      <c r="H33" s="198"/>
      <c r="I33" s="171"/>
    </row>
    <row r="34" spans="1:9" s="196" customFormat="1" ht="9" customHeight="1">
      <c r="A34" s="198"/>
      <c r="B34" s="526"/>
      <c r="C34" s="526"/>
      <c r="D34" s="526"/>
      <c r="E34" s="526"/>
      <c r="F34" s="526"/>
      <c r="G34" s="526"/>
      <c r="H34" s="526"/>
      <c r="I34" s="171"/>
    </row>
    <row r="35" spans="1:9" s="196" customFormat="1" ht="18" customHeight="1">
      <c r="A35" s="198"/>
      <c r="B35" s="136" t="s">
        <v>200</v>
      </c>
      <c r="C35" s="523"/>
      <c r="D35" s="524"/>
      <c r="E35" s="525"/>
      <c r="F35" s="538" t="s">
        <v>346</v>
      </c>
      <c r="G35" s="539"/>
      <c r="H35" s="198"/>
      <c r="I35" s="171"/>
    </row>
    <row r="36" spans="1:9" s="196" customFormat="1" ht="18" customHeight="1">
      <c r="A36" s="198"/>
      <c r="B36" s="137" t="s">
        <v>251</v>
      </c>
      <c r="C36" s="523"/>
      <c r="D36" s="524"/>
      <c r="E36" s="525"/>
      <c r="F36" s="538" t="s">
        <v>347</v>
      </c>
      <c r="G36" s="539"/>
      <c r="H36" s="198"/>
      <c r="I36" s="171"/>
    </row>
    <row r="37" spans="1:9" s="196" customFormat="1" ht="18" customHeight="1">
      <c r="A37" s="198"/>
      <c r="B37" s="138" t="s">
        <v>76</v>
      </c>
      <c r="C37" s="523" t="s">
        <v>63</v>
      </c>
      <c r="D37" s="524"/>
      <c r="E37" s="525"/>
      <c r="F37" s="198"/>
      <c r="G37" s="198"/>
      <c r="H37" s="198"/>
      <c r="I37" s="171"/>
    </row>
    <row r="38" spans="1:9" s="196" customFormat="1" ht="18" customHeight="1">
      <c r="A38" s="198"/>
      <c r="B38" s="198"/>
      <c r="C38" s="198"/>
      <c r="D38" s="198"/>
      <c r="E38" s="198"/>
      <c r="F38" s="198"/>
      <c r="G38" s="198"/>
      <c r="H38" s="198"/>
      <c r="I38" s="171"/>
    </row>
    <row r="39" spans="1:9" s="196" customFormat="1" ht="24.95" customHeight="1">
      <c r="A39" s="232"/>
      <c r="B39" s="232"/>
      <c r="C39" s="232"/>
      <c r="D39" s="232"/>
      <c r="E39" s="232"/>
      <c r="F39" s="232"/>
      <c r="G39" s="232"/>
      <c r="H39" s="168"/>
      <c r="I39" s="172" t="s">
        <v>320</v>
      </c>
    </row>
  </sheetData>
  <mergeCells count="20">
    <mergeCell ref="B25:F25"/>
    <mergeCell ref="B33:F33"/>
    <mergeCell ref="B31:H31"/>
    <mergeCell ref="F35:G35"/>
    <mergeCell ref="C37:E37"/>
    <mergeCell ref="B1:H1"/>
    <mergeCell ref="B34:H34"/>
    <mergeCell ref="B7:F7"/>
    <mergeCell ref="D19:E19"/>
    <mergeCell ref="D20:E20"/>
    <mergeCell ref="D21:E21"/>
    <mergeCell ref="D22:E22"/>
    <mergeCell ref="F19:G19"/>
    <mergeCell ref="F20:G20"/>
    <mergeCell ref="F36:G36"/>
    <mergeCell ref="F22:G22"/>
    <mergeCell ref="C35:E35"/>
    <mergeCell ref="C36:E36"/>
    <mergeCell ref="F21:G21"/>
    <mergeCell ref="B18:F18"/>
  </mergeCells>
  <dataValidations count="6">
    <dataValidation allowBlank="1" showInputMessage="1" showErrorMessage="1" promptTitle="CoM Supporters:" prompt="European, national and regional associations/networks of local authorities which leverage their communication and networking activities to promote the initiative and support its signatories. " sqref="B36"/>
    <dataValidation allowBlank="1" showInputMessage="1" showErrorMessage="1" promptTitle="CoM Coordinators:" prompt="Public (national and sub-national) administrations which provide strategic guidance, financial and technical support to municipalities signing up to the initiative._x000a_" sqref="B35"/>
    <dataValidation allowBlank="1" showInputMessage="1" showErrorMessage="1" prompt="The reference adhesion date is the municipal council decision date." sqref="C26"/>
    <dataValidation allowBlank="1" showInputMessage="1" showErrorMessage="1" prompt="If you are a Covenant of Mayors signatory, please specify if you are supported by official Covenant of Mayors (CoM) supporting structure(s)." sqref="B33:F33"/>
    <dataValidation allowBlank="1" showInputMessage="1" showErrorMessage="1" sqref="C28"/>
    <dataValidation allowBlank="1" showInputMessage="1" showErrorMessage="1" prompt="Specify here if you are involved in other initiatives (e.g. &quot;Making Cities Resilient&quot;, Compact of Mayors, 100 Resilient Cities…)." sqref="B30"/>
  </dataValidations>
  <hyperlinks>
    <hyperlink ref="F35:G35" r:id="rId1" display="i Click here to see the list of CoM Coordinators"/>
    <hyperlink ref="F36:G36" r:id="rId2" display="i Click here to see the list of CoM Coordinators"/>
    <hyperlink ref="I39" location="'Signatory Scoreboard'!A1" display="Ü NEXT"/>
    <hyperlink ref="I1" location="Home!A1" display="y HOME"/>
    <hyperlink ref="F21" r:id="rId3"/>
    <hyperlink ref="C16" r:id="rId4"/>
    <hyperlink ref="F20" r:id="rId5"/>
  </hyperlinks>
  <printOptions horizontalCentered="1"/>
  <pageMargins left="0.70866141732283472" right="0.70866141732283472" top="0.15748031496062992" bottom="0.19685039370078741" header="0.31496062992125984" footer="0.31496062992125984"/>
  <pageSetup paperSize="9" scale="73" orientation="landscape" r:id="rId6"/>
</worksheet>
</file>

<file path=xl/worksheets/sheet3.xml><?xml version="1.0" encoding="utf-8"?>
<worksheet xmlns="http://schemas.openxmlformats.org/spreadsheetml/2006/main" xmlns:r="http://schemas.openxmlformats.org/officeDocument/2006/relationships">
  <sheetPr codeName="Feuil3">
    <tabColor rgb="FF009999"/>
    <pageSetUpPr fitToPage="1"/>
  </sheetPr>
  <dimension ref="A1:L48"/>
  <sheetViews>
    <sheetView showGridLines="0" zoomScaleNormal="100" workbookViewId="0">
      <pane ySplit="5" topLeftCell="A22" activePane="bottomLeft" state="frozen"/>
      <selection pane="bottomLeft" activeCell="D13" sqref="D13"/>
    </sheetView>
  </sheetViews>
  <sheetFormatPr defaultColWidth="11" defaultRowHeight="14.25"/>
  <cols>
    <col min="1" max="1" width="3.25" style="5" customWidth="1"/>
    <col min="2" max="2" width="31.875" style="6" customWidth="1"/>
    <col min="3" max="3" width="27" style="5" customWidth="1"/>
    <col min="4" max="4" width="28.25" style="5" customWidth="1"/>
    <col min="5" max="5" width="9.25" style="5" customWidth="1"/>
    <col min="6" max="6" width="15.25" style="5" customWidth="1"/>
    <col min="7" max="7" width="5.25" style="5" hidden="1" customWidth="1"/>
    <col min="8" max="8" width="15" style="5" hidden="1" customWidth="1"/>
    <col min="9" max="9" width="38.25" style="5" customWidth="1"/>
    <col min="10" max="10" width="9.625" style="5" customWidth="1"/>
    <col min="11" max="12" width="15.75" style="5" customWidth="1"/>
    <col min="13" max="16384" width="11" style="5"/>
  </cols>
  <sheetData>
    <row r="1" spans="1:12" ht="32.1" customHeight="1">
      <c r="A1" s="42"/>
      <c r="B1" s="513" t="s">
        <v>52</v>
      </c>
      <c r="C1" s="513"/>
      <c r="D1" s="513"/>
      <c r="E1" s="513"/>
      <c r="F1" s="513"/>
      <c r="G1" s="513"/>
      <c r="H1" s="513"/>
      <c r="I1" s="513"/>
      <c r="J1" s="172" t="s">
        <v>321</v>
      </c>
      <c r="K1" s="122"/>
      <c r="L1" s="122"/>
    </row>
    <row r="2" spans="1:12" ht="3.6" customHeight="1">
      <c r="A2" s="441"/>
      <c r="B2" s="442"/>
      <c r="C2" s="442"/>
      <c r="D2" s="442"/>
      <c r="E2" s="442"/>
      <c r="F2" s="442"/>
      <c r="G2" s="442"/>
      <c r="H2" s="442"/>
      <c r="I2" s="442"/>
      <c r="J2" s="443"/>
      <c r="K2" s="122"/>
      <c r="L2" s="122"/>
    </row>
    <row r="3" spans="1:12" ht="6.95" customHeight="1">
      <c r="A3" s="42"/>
      <c r="B3" s="432"/>
      <c r="C3" s="432"/>
      <c r="D3" s="432"/>
      <c r="E3" s="432"/>
      <c r="F3" s="432"/>
      <c r="G3" s="432"/>
      <c r="H3" s="432"/>
      <c r="I3" s="432"/>
      <c r="J3" s="172"/>
      <c r="K3" s="122"/>
      <c r="L3" s="122"/>
    </row>
    <row r="4" spans="1:12" ht="3.6" customHeight="1">
      <c r="A4" s="444"/>
      <c r="B4" s="445"/>
      <c r="C4" s="445"/>
      <c r="D4" s="445"/>
      <c r="E4" s="445"/>
      <c r="F4" s="445"/>
      <c r="G4" s="445"/>
      <c r="H4" s="445"/>
      <c r="I4" s="445"/>
      <c r="J4" s="446"/>
      <c r="K4" s="122"/>
      <c r="L4" s="122"/>
    </row>
    <row r="5" spans="1:12" ht="3.95" customHeight="1">
      <c r="A5" s="447"/>
      <c r="B5" s="448"/>
      <c r="C5" s="448"/>
      <c r="D5" s="448"/>
      <c r="E5" s="448"/>
      <c r="F5" s="449"/>
      <c r="G5" s="449"/>
      <c r="H5" s="449"/>
      <c r="I5" s="449"/>
      <c r="J5" s="449"/>
    </row>
    <row r="6" spans="1:12" ht="9" customHeight="1">
      <c r="A6" s="36"/>
      <c r="B6" s="151"/>
      <c r="C6" s="151"/>
      <c r="D6" s="151"/>
      <c r="E6" s="151"/>
      <c r="F6" s="152"/>
      <c r="G6" s="152"/>
      <c r="H6" s="152"/>
      <c r="I6" s="152"/>
      <c r="J6" s="36"/>
    </row>
    <row r="7" spans="1:12" ht="35.25" customHeight="1">
      <c r="A7" s="36"/>
      <c r="B7" s="558" t="s">
        <v>471</v>
      </c>
      <c r="C7" s="559"/>
      <c r="D7" s="559"/>
      <c r="E7" s="559"/>
      <c r="F7" s="559"/>
      <c r="G7" s="559"/>
      <c r="H7" s="559"/>
      <c r="I7" s="559"/>
      <c r="J7" s="183"/>
      <c r="L7" s="122"/>
    </row>
    <row r="8" spans="1:12" ht="42.75" customHeight="1">
      <c r="A8" s="36"/>
      <c r="B8" s="561"/>
      <c r="C8" s="561"/>
      <c r="D8" s="561"/>
      <c r="E8" s="562"/>
      <c r="F8" s="562"/>
      <c r="G8" s="562"/>
      <c r="H8" s="562"/>
      <c r="I8" s="562"/>
      <c r="J8" s="36"/>
      <c r="L8" s="122"/>
    </row>
    <row r="9" spans="1:12" ht="15">
      <c r="A9" s="36"/>
      <c r="B9" s="243" t="s">
        <v>79</v>
      </c>
      <c r="C9" s="243" t="s">
        <v>77</v>
      </c>
      <c r="D9" s="360" t="s">
        <v>425</v>
      </c>
      <c r="E9" s="562"/>
      <c r="F9" s="562"/>
      <c r="G9" s="562"/>
      <c r="H9" s="562"/>
      <c r="I9" s="562"/>
      <c r="J9" s="36"/>
    </row>
    <row r="10" spans="1:12">
      <c r="A10" s="36"/>
      <c r="B10" s="153" t="s">
        <v>80</v>
      </c>
      <c r="C10" s="154" t="s">
        <v>88</v>
      </c>
      <c r="D10" s="155" t="s">
        <v>25</v>
      </c>
      <c r="E10" s="562"/>
      <c r="F10" s="562"/>
      <c r="G10" s="562"/>
      <c r="H10" s="562"/>
      <c r="I10" s="562"/>
      <c r="J10" s="36"/>
    </row>
    <row r="11" spans="1:12">
      <c r="A11" s="36"/>
      <c r="B11" s="156" t="s">
        <v>81</v>
      </c>
      <c r="C11" s="157" t="s">
        <v>27</v>
      </c>
      <c r="D11" s="158" t="s">
        <v>28</v>
      </c>
      <c r="E11" s="562"/>
      <c r="F11" s="562"/>
      <c r="G11" s="562"/>
      <c r="H11" s="562"/>
      <c r="I11" s="562"/>
      <c r="J11" s="36"/>
    </row>
    <row r="12" spans="1:12">
      <c r="A12" s="36"/>
      <c r="B12" s="159" t="s">
        <v>82</v>
      </c>
      <c r="C12" s="160" t="s">
        <v>84</v>
      </c>
      <c r="D12" s="161" t="s">
        <v>30</v>
      </c>
      <c r="E12" s="562"/>
      <c r="F12" s="562"/>
      <c r="G12" s="562"/>
      <c r="H12" s="562"/>
      <c r="I12" s="562"/>
      <c r="J12" s="36"/>
    </row>
    <row r="13" spans="1:12">
      <c r="A13" s="36"/>
      <c r="B13" s="162" t="s">
        <v>83</v>
      </c>
      <c r="C13" s="163" t="s">
        <v>85</v>
      </c>
      <c r="D13" s="164" t="s">
        <v>31</v>
      </c>
      <c r="E13" s="562"/>
      <c r="F13" s="562"/>
      <c r="G13" s="562"/>
      <c r="H13" s="562"/>
      <c r="I13" s="562"/>
      <c r="J13" s="36"/>
    </row>
    <row r="14" spans="1:12" ht="99.75" customHeight="1">
      <c r="A14" s="36"/>
      <c r="B14" s="560"/>
      <c r="C14" s="560"/>
      <c r="D14" s="560"/>
      <c r="E14" s="562"/>
      <c r="F14" s="562"/>
      <c r="G14" s="562"/>
      <c r="H14" s="562"/>
      <c r="I14" s="562"/>
      <c r="J14" s="36"/>
    </row>
    <row r="15" spans="1:12" ht="31.5" customHeight="1">
      <c r="A15" s="36"/>
      <c r="B15" s="185" t="s">
        <v>16</v>
      </c>
      <c r="C15" s="563" t="s">
        <v>17</v>
      </c>
      <c r="D15" s="564"/>
      <c r="E15" s="565"/>
      <c r="F15" s="244" t="s">
        <v>351</v>
      </c>
      <c r="G15" s="186"/>
      <c r="H15" s="186" t="s">
        <v>86</v>
      </c>
      <c r="I15" s="245" t="s">
        <v>3</v>
      </c>
      <c r="J15" s="36"/>
      <c r="L15" s="122"/>
    </row>
    <row r="16" spans="1:12" ht="18.75" customHeight="1">
      <c r="A16" s="36"/>
      <c r="B16" s="547" t="s">
        <v>185</v>
      </c>
      <c r="C16" s="569" t="s">
        <v>477</v>
      </c>
      <c r="D16" s="570"/>
      <c r="E16" s="570"/>
      <c r="F16" s="295" t="s">
        <v>83</v>
      </c>
      <c r="G16" s="260">
        <f>IF(F16="A", "4","0")+IF(F16="B", "3","0")+IF(F16="C", "2","0")+IF(F16="D", "1","0")</f>
        <v>4</v>
      </c>
      <c r="H16" s="566">
        <f>AVERAGE(G16:G22)</f>
        <v>3.1428571428571428</v>
      </c>
      <c r="I16" s="573"/>
      <c r="J16" s="36"/>
      <c r="L16" s="122"/>
    </row>
    <row r="17" spans="1:10" ht="15" customHeight="1">
      <c r="A17" s="36"/>
      <c r="B17" s="553"/>
      <c r="C17" s="550" t="s">
        <v>176</v>
      </c>
      <c r="D17" s="550"/>
      <c r="E17" s="550"/>
      <c r="F17" s="294" t="s">
        <v>82</v>
      </c>
      <c r="G17" s="261">
        <f t="shared" ref="G17:G36" si="0">IF(F17="A", "4","0")+IF(F17="B", "3","0")+IF(F17="C", "2","0")+IF(F17="D", "1","0")</f>
        <v>3</v>
      </c>
      <c r="H17" s="578"/>
      <c r="I17" s="574"/>
      <c r="J17" s="36"/>
    </row>
    <row r="18" spans="1:10" ht="27" customHeight="1">
      <c r="A18" s="36"/>
      <c r="B18" s="548"/>
      <c r="C18" s="554" t="s">
        <v>174</v>
      </c>
      <c r="D18" s="555"/>
      <c r="E18" s="555"/>
      <c r="F18" s="294" t="s">
        <v>81</v>
      </c>
      <c r="G18" s="261">
        <f t="shared" si="0"/>
        <v>2</v>
      </c>
      <c r="H18" s="567"/>
      <c r="I18" s="575"/>
      <c r="J18" s="36"/>
    </row>
    <row r="19" spans="1:10" ht="18.75" customHeight="1">
      <c r="A19" s="36"/>
      <c r="B19" s="548"/>
      <c r="C19" s="550" t="s">
        <v>175</v>
      </c>
      <c r="D19" s="550"/>
      <c r="E19" s="550"/>
      <c r="F19" s="294" t="s">
        <v>82</v>
      </c>
      <c r="G19" s="261">
        <f t="shared" si="0"/>
        <v>3</v>
      </c>
      <c r="H19" s="567"/>
      <c r="I19" s="575"/>
      <c r="J19" s="36"/>
    </row>
    <row r="20" spans="1:10" ht="15.75" customHeight="1">
      <c r="A20" s="36"/>
      <c r="B20" s="548"/>
      <c r="C20" s="550" t="s">
        <v>255</v>
      </c>
      <c r="D20" s="550"/>
      <c r="E20" s="550"/>
      <c r="F20" s="294" t="s">
        <v>82</v>
      </c>
      <c r="G20" s="261">
        <f t="shared" si="0"/>
        <v>3</v>
      </c>
      <c r="H20" s="567"/>
      <c r="I20" s="575"/>
      <c r="J20" s="36"/>
    </row>
    <row r="21" spans="1:10" ht="30" customHeight="1">
      <c r="A21" s="36"/>
      <c r="B21" s="548"/>
      <c r="C21" s="550" t="s">
        <v>182</v>
      </c>
      <c r="D21" s="556"/>
      <c r="E21" s="556"/>
      <c r="F21" s="294" t="s">
        <v>83</v>
      </c>
      <c r="G21" s="261">
        <f t="shared" si="0"/>
        <v>4</v>
      </c>
      <c r="H21" s="567"/>
      <c r="I21" s="575"/>
      <c r="J21" s="36"/>
    </row>
    <row r="22" spans="1:10" ht="24.75" customHeight="1">
      <c r="A22" s="36"/>
      <c r="B22" s="549"/>
      <c r="C22" s="557" t="s">
        <v>476</v>
      </c>
      <c r="D22" s="571"/>
      <c r="E22" s="571"/>
      <c r="F22" s="296" t="s">
        <v>82</v>
      </c>
      <c r="G22" s="262">
        <f t="shared" si="0"/>
        <v>3</v>
      </c>
      <c r="H22" s="568"/>
      <c r="I22" s="576"/>
      <c r="J22" s="404" t="str">
        <f>CONCATENATE(TEXT(500-LEN(I16), "#")," chars left")</f>
        <v>500 chars left</v>
      </c>
    </row>
    <row r="23" spans="1:10" ht="25.5" customHeight="1">
      <c r="A23" s="36"/>
      <c r="B23" s="547" t="s">
        <v>181</v>
      </c>
      <c r="C23" s="551" t="s">
        <v>295</v>
      </c>
      <c r="D23" s="552"/>
      <c r="E23" s="552"/>
      <c r="F23" s="295" t="s">
        <v>83</v>
      </c>
      <c r="G23" s="260">
        <f t="shared" si="0"/>
        <v>4</v>
      </c>
      <c r="H23" s="572">
        <f>AVERAGE(G23:G26)</f>
        <v>3.5</v>
      </c>
      <c r="I23" s="577"/>
      <c r="J23" s="405"/>
    </row>
    <row r="24" spans="1:10" ht="18.75" customHeight="1">
      <c r="A24" s="36"/>
      <c r="B24" s="548"/>
      <c r="C24" s="554" t="s">
        <v>257</v>
      </c>
      <c r="D24" s="554"/>
      <c r="E24" s="554"/>
      <c r="F24" s="294" t="s">
        <v>83</v>
      </c>
      <c r="G24" s="261">
        <f t="shared" si="0"/>
        <v>4</v>
      </c>
      <c r="H24" s="579"/>
      <c r="I24" s="575"/>
      <c r="J24" s="405"/>
    </row>
    <row r="25" spans="1:10" ht="18.75" customHeight="1">
      <c r="A25" s="36"/>
      <c r="B25" s="548"/>
      <c r="C25" s="550" t="s">
        <v>178</v>
      </c>
      <c r="D25" s="550"/>
      <c r="E25" s="550"/>
      <c r="F25" s="294" t="s">
        <v>83</v>
      </c>
      <c r="G25" s="261">
        <f t="shared" si="0"/>
        <v>4</v>
      </c>
      <c r="H25" s="579"/>
      <c r="I25" s="575"/>
      <c r="J25" s="405"/>
    </row>
    <row r="26" spans="1:10" ht="18.75" customHeight="1">
      <c r="A26" s="36"/>
      <c r="B26" s="549"/>
      <c r="C26" s="557" t="s">
        <v>18</v>
      </c>
      <c r="D26" s="557"/>
      <c r="E26" s="557"/>
      <c r="F26" s="296" t="s">
        <v>81</v>
      </c>
      <c r="G26" s="262">
        <f t="shared" si="0"/>
        <v>2</v>
      </c>
      <c r="H26" s="580"/>
      <c r="I26" s="576"/>
      <c r="J26" s="404" t="str">
        <f>CONCATENATE(TEXT(500-LEN(I23), "#")," chars left")</f>
        <v>500 chars left</v>
      </c>
    </row>
    <row r="27" spans="1:10" ht="18.75" customHeight="1">
      <c r="A27" s="36"/>
      <c r="B27" s="547" t="s">
        <v>179</v>
      </c>
      <c r="C27" s="551" t="s">
        <v>177</v>
      </c>
      <c r="D27" s="552"/>
      <c r="E27" s="552"/>
      <c r="F27" s="295" t="s">
        <v>83</v>
      </c>
      <c r="G27" s="260">
        <f t="shared" si="0"/>
        <v>4</v>
      </c>
      <c r="H27" s="566">
        <f>AVERAGE(G27:G29)</f>
        <v>3.6666666666666665</v>
      </c>
      <c r="I27" s="573"/>
      <c r="J27" s="405"/>
    </row>
    <row r="28" spans="1:10" ht="28.5" customHeight="1">
      <c r="A28" s="36"/>
      <c r="B28" s="548"/>
      <c r="C28" s="550" t="s">
        <v>296</v>
      </c>
      <c r="D28" s="556"/>
      <c r="E28" s="556"/>
      <c r="F28" s="294" t="s">
        <v>82</v>
      </c>
      <c r="G28" s="261">
        <f t="shared" si="0"/>
        <v>3</v>
      </c>
      <c r="H28" s="567"/>
      <c r="I28" s="575"/>
      <c r="J28" s="405"/>
    </row>
    <row r="29" spans="1:10" ht="27.75" customHeight="1">
      <c r="A29" s="36"/>
      <c r="B29" s="549"/>
      <c r="C29" s="557" t="s">
        <v>297</v>
      </c>
      <c r="D29" s="557"/>
      <c r="E29" s="557"/>
      <c r="F29" s="296" t="s">
        <v>83</v>
      </c>
      <c r="G29" s="262">
        <f t="shared" si="0"/>
        <v>4</v>
      </c>
      <c r="H29" s="568"/>
      <c r="I29" s="576"/>
      <c r="J29" s="404" t="str">
        <f>CONCATENATE(TEXT(500-LEN(I27), "#")," chars left")</f>
        <v>500 chars left</v>
      </c>
    </row>
    <row r="30" spans="1:10" ht="15" customHeight="1">
      <c r="A30" s="36"/>
      <c r="B30" s="547" t="s">
        <v>180</v>
      </c>
      <c r="C30" s="551" t="s">
        <v>20</v>
      </c>
      <c r="D30" s="552"/>
      <c r="E30" s="552"/>
      <c r="F30" s="295" t="s">
        <v>81</v>
      </c>
      <c r="G30" s="260">
        <f t="shared" si="0"/>
        <v>2</v>
      </c>
      <c r="H30" s="572">
        <f>AVERAGE(G30:G32)</f>
        <v>2.3333333333333335</v>
      </c>
      <c r="I30" s="573"/>
      <c r="J30" s="405"/>
    </row>
    <row r="31" spans="1:10" ht="30.75" customHeight="1">
      <c r="A31" s="36"/>
      <c r="B31" s="548"/>
      <c r="C31" s="550" t="s">
        <v>298</v>
      </c>
      <c r="D31" s="550"/>
      <c r="E31" s="550"/>
      <c r="F31" s="294" t="s">
        <v>82</v>
      </c>
      <c r="G31" s="261">
        <f t="shared" si="0"/>
        <v>3</v>
      </c>
      <c r="H31" s="567"/>
      <c r="I31" s="575"/>
      <c r="J31" s="405"/>
    </row>
    <row r="32" spans="1:10" ht="17.25" customHeight="1">
      <c r="A32" s="36"/>
      <c r="B32" s="549"/>
      <c r="C32" s="557" t="s">
        <v>21</v>
      </c>
      <c r="D32" s="571"/>
      <c r="E32" s="571"/>
      <c r="F32" s="296" t="s">
        <v>81</v>
      </c>
      <c r="G32" s="262">
        <f t="shared" si="0"/>
        <v>2</v>
      </c>
      <c r="H32" s="568"/>
      <c r="I32" s="576"/>
      <c r="J32" s="404" t="str">
        <f>CONCATENATE(TEXT(500-LEN(I30), "#")," chars left")</f>
        <v>500 chars left</v>
      </c>
    </row>
    <row r="33" spans="1:10" ht="18.75" customHeight="1">
      <c r="A33" s="36"/>
      <c r="B33" s="547" t="s">
        <v>183</v>
      </c>
      <c r="C33" s="581" t="s">
        <v>258</v>
      </c>
      <c r="D33" s="582"/>
      <c r="E33" s="582"/>
      <c r="F33" s="263" t="s">
        <v>82</v>
      </c>
      <c r="G33" s="260">
        <f t="shared" si="0"/>
        <v>3</v>
      </c>
      <c r="H33" s="566">
        <f>AVERAGE(G33:G36)</f>
        <v>3</v>
      </c>
      <c r="I33" s="573"/>
      <c r="J33" s="405"/>
    </row>
    <row r="34" spans="1:10" ht="18.75" customHeight="1">
      <c r="A34" s="36"/>
      <c r="B34" s="548"/>
      <c r="C34" s="550" t="s">
        <v>22</v>
      </c>
      <c r="D34" s="556"/>
      <c r="E34" s="556"/>
      <c r="F34" s="264" t="s">
        <v>83</v>
      </c>
      <c r="G34" s="261">
        <f t="shared" si="0"/>
        <v>4</v>
      </c>
      <c r="H34" s="567"/>
      <c r="I34" s="575"/>
      <c r="J34" s="405"/>
    </row>
    <row r="35" spans="1:10" ht="18.75" customHeight="1">
      <c r="A35" s="36"/>
      <c r="B35" s="548"/>
      <c r="C35" s="550" t="s">
        <v>184</v>
      </c>
      <c r="D35" s="556"/>
      <c r="E35" s="556"/>
      <c r="F35" s="264" t="s">
        <v>81</v>
      </c>
      <c r="G35" s="261">
        <f t="shared" si="0"/>
        <v>2</v>
      </c>
      <c r="H35" s="567"/>
      <c r="I35" s="575"/>
      <c r="J35" s="405"/>
    </row>
    <row r="36" spans="1:10" ht="27" customHeight="1">
      <c r="A36" s="36"/>
      <c r="B36" s="549"/>
      <c r="C36" s="557" t="s">
        <v>299</v>
      </c>
      <c r="D36" s="571"/>
      <c r="E36" s="571"/>
      <c r="F36" s="265" t="s">
        <v>82</v>
      </c>
      <c r="G36" s="262">
        <f t="shared" si="0"/>
        <v>3</v>
      </c>
      <c r="H36" s="568"/>
      <c r="I36" s="576"/>
      <c r="J36" s="404" t="str">
        <f>CONCATENATE(TEXT(500-LEN(I33), "#")," chars left")</f>
        <v>500 chars left</v>
      </c>
    </row>
    <row r="37" spans="1:10" ht="18" customHeight="1">
      <c r="A37" s="36"/>
      <c r="B37" s="132"/>
      <c r="C37" s="16"/>
      <c r="D37" s="36"/>
      <c r="E37" s="36"/>
      <c r="F37" s="36"/>
      <c r="G37" s="36"/>
      <c r="H37" s="36"/>
      <c r="I37" s="36"/>
      <c r="J37" s="36"/>
    </row>
    <row r="38" spans="1:10" ht="24.95" customHeight="1">
      <c r="A38" s="42"/>
      <c r="B38" s="42"/>
      <c r="C38" s="42"/>
      <c r="D38" s="42"/>
      <c r="E38" s="42"/>
      <c r="F38" s="168"/>
      <c r="G38" s="42"/>
      <c r="I38" s="170" t="s">
        <v>322</v>
      </c>
      <c r="J38" s="170" t="s">
        <v>323</v>
      </c>
    </row>
    <row r="39" spans="1:10" ht="30" customHeight="1">
      <c r="B39" s="123" t="s">
        <v>69</v>
      </c>
      <c r="C39" s="43"/>
      <c r="D39" s="124"/>
      <c r="E39" s="124"/>
      <c r="F39" s="124"/>
      <c r="G39" s="124"/>
      <c r="H39" s="124"/>
      <c r="I39" s="124"/>
    </row>
    <row r="40" spans="1:10" ht="30.75" customHeight="1">
      <c r="B40" s="546" t="s">
        <v>173</v>
      </c>
      <c r="C40" s="546"/>
      <c r="D40" s="546"/>
      <c r="E40" s="546"/>
      <c r="F40" s="546"/>
      <c r="G40" s="546"/>
      <c r="H40" s="546"/>
      <c r="I40" s="546"/>
    </row>
    <row r="41" spans="1:10" ht="15" customHeight="1" thickBot="1">
      <c r="B41" s="125" t="s">
        <v>23</v>
      </c>
      <c r="C41" s="125" t="s">
        <v>86</v>
      </c>
      <c r="D41" s="124"/>
      <c r="E41" s="124"/>
      <c r="F41" s="124"/>
      <c r="G41" s="124"/>
      <c r="H41" s="124"/>
      <c r="I41" s="124"/>
    </row>
    <row r="42" spans="1:10" ht="15" customHeight="1" thickTop="1">
      <c r="B42" s="126" t="s">
        <v>24</v>
      </c>
      <c r="C42" s="126">
        <f>ROUND(H16,0)</f>
        <v>3</v>
      </c>
      <c r="D42" s="124"/>
      <c r="E42" s="124"/>
      <c r="F42" s="124"/>
      <c r="G42" s="124"/>
      <c r="H42" s="124"/>
      <c r="I42" s="124"/>
    </row>
    <row r="43" spans="1:10" ht="25.5">
      <c r="B43" s="126" t="s">
        <v>26</v>
      </c>
      <c r="C43" s="126">
        <f>ROUND(H23,0)</f>
        <v>4</v>
      </c>
      <c r="D43" s="124"/>
      <c r="E43" s="124"/>
      <c r="F43" s="124"/>
      <c r="G43" s="124"/>
      <c r="H43" s="124"/>
      <c r="I43" s="123"/>
    </row>
    <row r="44" spans="1:10" ht="25.5">
      <c r="B44" s="126" t="s">
        <v>29</v>
      </c>
      <c r="C44" s="126">
        <f>ROUND(H27,0)</f>
        <v>4</v>
      </c>
      <c r="D44" s="124"/>
      <c r="E44" s="124"/>
      <c r="F44" s="124"/>
      <c r="G44" s="124"/>
      <c r="H44" s="124"/>
      <c r="I44" s="124"/>
    </row>
    <row r="45" spans="1:10" ht="15" customHeight="1">
      <c r="B45" s="126" t="s">
        <v>19</v>
      </c>
      <c r="C45" s="126">
        <f>ROUND(H30,0)</f>
        <v>2</v>
      </c>
      <c r="D45" s="124"/>
      <c r="E45" s="124"/>
      <c r="F45" s="124"/>
      <c r="G45" s="124"/>
      <c r="H45" s="124"/>
      <c r="I45" s="124"/>
    </row>
    <row r="46" spans="1:10">
      <c r="B46" s="126" t="s">
        <v>310</v>
      </c>
      <c r="C46" s="126">
        <f>ROUND(H33,0)</f>
        <v>3</v>
      </c>
      <c r="D46" s="124"/>
      <c r="E46" s="124"/>
      <c r="F46" s="124"/>
      <c r="G46" s="124"/>
      <c r="H46" s="124"/>
      <c r="I46" s="124"/>
    </row>
    <row r="47" spans="1:10" ht="15">
      <c r="B47" s="5"/>
      <c r="C47" s="127"/>
    </row>
    <row r="48" spans="1:10" ht="42.75" customHeight="1"/>
  </sheetData>
  <mergeCells count="43">
    <mergeCell ref="C33:E33"/>
    <mergeCell ref="C32:E32"/>
    <mergeCell ref="I30:I32"/>
    <mergeCell ref="C27:E27"/>
    <mergeCell ref="C26:E26"/>
    <mergeCell ref="I27:I29"/>
    <mergeCell ref="C15:E15"/>
    <mergeCell ref="C34:E34"/>
    <mergeCell ref="B27:B29"/>
    <mergeCell ref="H27:H29"/>
    <mergeCell ref="C16:E16"/>
    <mergeCell ref="C24:E24"/>
    <mergeCell ref="H33:H36"/>
    <mergeCell ref="C36:E36"/>
    <mergeCell ref="C17:E17"/>
    <mergeCell ref="B30:B32"/>
    <mergeCell ref="H30:H32"/>
    <mergeCell ref="C19:E19"/>
    <mergeCell ref="B33:B36"/>
    <mergeCell ref="C30:E30"/>
    <mergeCell ref="C35:E35"/>
    <mergeCell ref="H16:H22"/>
    <mergeCell ref="B7:I7"/>
    <mergeCell ref="B14:D14"/>
    <mergeCell ref="B8:D8"/>
    <mergeCell ref="E8:I14"/>
    <mergeCell ref="B1:I1"/>
    <mergeCell ref="B40:I40"/>
    <mergeCell ref="B23:B26"/>
    <mergeCell ref="C25:E25"/>
    <mergeCell ref="C23:E23"/>
    <mergeCell ref="B16:B22"/>
    <mergeCell ref="C18:E18"/>
    <mergeCell ref="C21:E21"/>
    <mergeCell ref="C28:E28"/>
    <mergeCell ref="C29:E29"/>
    <mergeCell ref="C20:E20"/>
    <mergeCell ref="I16:I22"/>
    <mergeCell ref="I23:I26"/>
    <mergeCell ref="C22:E22"/>
    <mergeCell ref="C31:E31"/>
    <mergeCell ref="I33:I36"/>
    <mergeCell ref="H23:H26"/>
  </mergeCells>
  <conditionalFormatting sqref="F16:G36">
    <cfRule type="containsText" dxfId="32" priority="16" stopIfTrue="1" operator="containsText" text="N">
      <formula>NOT(ISERROR(SEARCH("N",F16)))</formula>
    </cfRule>
    <cfRule type="containsText" dxfId="31" priority="18" stopIfTrue="1" operator="containsText" text="D">
      <formula>NOT(ISERROR(SEARCH("D",F16)))</formula>
    </cfRule>
    <cfRule type="containsText" dxfId="30" priority="19" stopIfTrue="1" operator="containsText" text="C">
      <formula>NOT(ISERROR(SEARCH("C",F16)))</formula>
    </cfRule>
    <cfRule type="containsText" dxfId="29" priority="20" stopIfTrue="1" operator="containsText" text="B">
      <formula>NOT(ISERROR(SEARCH("B",F16)))</formula>
    </cfRule>
    <cfRule type="expression" dxfId="28" priority="22" stopIfTrue="1">
      <formula>LEFT(F16,1)="A"</formula>
    </cfRule>
  </conditionalFormatting>
  <dataValidations xWindow="569" yWindow="835" count="8">
    <dataValidation allowBlank="1" showInputMessage="1" showErrorMessage="1" promptTitle="Risk &amp; Vulnerability Assessment" prompt="Determines the nature and extent of risk by analysing potential hazards and assessing vulnerability that could pose a potential threat or harm to people, property, livelihoods and the environment on which they depend." sqref="C23:E23"/>
    <dataValidation allowBlank="1" showInputMessage="1" showErrorMessage="1" prompt="Mainstreaming adaptation into policy processes focuses on integrating adaptation issues into other ongoing (sectoral) policy processes and planning documents." sqref="C28:E28"/>
    <dataValidation allowBlank="1" showInputMessage="1" showErrorMessage="1" promptTitle="Adaptation Actions" prompt="Technologies, processes, and activities directed at enhancing our capacity to adapt (building adaptive capacity) and at minimising, adjusting to and taking advantage of the consequences of climatic change (delivering adaptation)." sqref="C31:E31"/>
    <dataValidation allowBlank="1" showInputMessage="1" showErrorMessage="1" promptTitle="Strategy vs. Action Plan" prompt="Strategy: Outlines the vision of the local authority for a more climate resilient future and the (human/financial) means to achieve it._x000a_Action plan: Defines concrete adaptation actions,which translate the strategy into action. (see corresponding tabs)" sqref="C36:E36"/>
    <dataValidation allowBlank="1" showInputMessage="1" showErrorMessage="1" promptTitle="Adaptation Actions:" prompt="Technologies, processes, and activities directed at enhancing our capacity to adapt (building adaptive capacity) and at minimising, adjusting to and taking advantage of the consequences of climatic change (delivering adaptation)." sqref="C29:E29"/>
    <dataValidation allowBlank="1" showInputMessage="1" showErrorMessage="1" prompt="Please enter your status (A-D)" sqref="F15"/>
    <dataValidation allowBlank="1" showInputMessage="1" showErrorMessage="1" prompt="Please specify here your state of play and your next steps / areas of improvements." sqref="I15"/>
    <dataValidation allowBlank="1" showInputMessage="1" showErrorMessage="1" prompt="Any official climate policy documents where adaptation commitments are referred to." sqref="C16:E16"/>
  </dataValidations>
  <hyperlinks>
    <hyperlink ref="I38" location="'Signatory Profile'!A1" display="BACK Û"/>
    <hyperlink ref="J38" location="Strategy!A1" display="Ü NEXT"/>
    <hyperlink ref="J1" location="Home!A1" display="y HOME"/>
  </hyperlinks>
  <printOptions horizontalCentered="1"/>
  <pageMargins left="0.51181102362204722" right="0.51181102362204722" top="0.35433070866141736" bottom="0.35433070866141736" header="0.31496062992125984" footer="0.31496062992125984"/>
  <pageSetup paperSize="9" scale="76" fitToHeight="0" orientation="landscape" r:id="rId1"/>
  <rowBreaks count="1" manualBreakCount="1">
    <brk id="29" max="9" man="1"/>
  </rowBreaks>
  <drawing r:id="rId2"/>
</worksheet>
</file>

<file path=xl/worksheets/sheet4.xml><?xml version="1.0" encoding="utf-8"?>
<worksheet xmlns="http://schemas.openxmlformats.org/spreadsheetml/2006/main" xmlns:r="http://schemas.openxmlformats.org/officeDocument/2006/relationships">
  <sheetPr codeName="Feuil1">
    <tabColor theme="5"/>
    <pageSetUpPr fitToPage="1"/>
  </sheetPr>
  <dimension ref="A1:L70"/>
  <sheetViews>
    <sheetView showGridLines="0" zoomScaleNormal="100" workbookViewId="0">
      <pane ySplit="5" topLeftCell="A6" activePane="bottomLeft" state="frozen"/>
      <selection pane="bottomLeft" activeCell="K15" sqref="K15"/>
    </sheetView>
  </sheetViews>
  <sheetFormatPr defaultColWidth="11" defaultRowHeight="14.25"/>
  <cols>
    <col min="1" max="1" width="3.25" style="7" customWidth="1"/>
    <col min="2" max="2" width="39.75" style="1" customWidth="1"/>
    <col min="3" max="3" width="31.125" style="1" customWidth="1"/>
    <col min="4" max="4" width="29" style="1" customWidth="1"/>
    <col min="5" max="5" width="25.25" style="1" customWidth="1"/>
    <col min="6" max="6" width="33.25" style="1" customWidth="1"/>
    <col min="7" max="7" width="9.625" style="1" customWidth="1"/>
    <col min="8" max="16384" width="11" style="1"/>
  </cols>
  <sheetData>
    <row r="1" spans="1:12" ht="32.1" customHeight="1">
      <c r="A1" s="40"/>
      <c r="B1" s="140" t="s">
        <v>168</v>
      </c>
      <c r="C1" s="41"/>
      <c r="D1" s="41"/>
      <c r="E1" s="41"/>
      <c r="F1" s="41"/>
      <c r="G1" s="172" t="s">
        <v>321</v>
      </c>
    </row>
    <row r="2" spans="1:12" s="5" customFormat="1" ht="3.6" customHeight="1">
      <c r="A2" s="441"/>
      <c r="B2" s="442"/>
      <c r="C2" s="442"/>
      <c r="D2" s="442"/>
      <c r="E2" s="442"/>
      <c r="F2" s="442"/>
      <c r="G2" s="442"/>
      <c r="H2" s="122"/>
      <c r="I2" s="122"/>
      <c r="J2" s="122"/>
      <c r="K2" s="122"/>
      <c r="L2" s="122"/>
    </row>
    <row r="3" spans="1:12" s="5" customFormat="1" ht="6.95" customHeight="1">
      <c r="A3" s="42"/>
      <c r="B3" s="432"/>
      <c r="C3" s="432"/>
      <c r="D3" s="432"/>
      <c r="E3" s="432"/>
      <c r="F3" s="432"/>
      <c r="G3" s="432"/>
      <c r="H3" s="122"/>
      <c r="I3" s="122"/>
      <c r="J3" s="122"/>
      <c r="K3" s="122"/>
      <c r="L3" s="122"/>
    </row>
    <row r="4" spans="1:12" s="5" customFormat="1" ht="3.6" customHeight="1">
      <c r="A4" s="444"/>
      <c r="B4" s="445"/>
      <c r="C4" s="445"/>
      <c r="D4" s="445"/>
      <c r="E4" s="445"/>
      <c r="F4" s="445"/>
      <c r="G4" s="445"/>
      <c r="H4" s="122"/>
      <c r="I4" s="122"/>
      <c r="J4" s="122"/>
      <c r="K4" s="122"/>
      <c r="L4" s="122"/>
    </row>
    <row r="5" spans="1:12" s="5" customFormat="1" ht="3.95" customHeight="1">
      <c r="A5" s="447"/>
      <c r="B5" s="448"/>
      <c r="C5" s="448"/>
      <c r="D5" s="448"/>
      <c r="E5" s="448"/>
      <c r="F5" s="449"/>
      <c r="G5" s="449"/>
    </row>
    <row r="6" spans="1:12" ht="7.5" customHeight="1">
      <c r="A6" s="17"/>
      <c r="B6" s="18"/>
      <c r="C6" s="18"/>
      <c r="D6" s="18"/>
      <c r="E6" s="18"/>
      <c r="F6" s="18"/>
      <c r="G6" s="19"/>
    </row>
    <row r="7" spans="1:12" ht="25.5" customHeight="1">
      <c r="A7" s="17" t="s">
        <v>271</v>
      </c>
      <c r="B7" s="583" t="s">
        <v>334</v>
      </c>
      <c r="C7" s="583"/>
      <c r="D7" s="583"/>
      <c r="E7" s="583"/>
      <c r="F7" s="583"/>
      <c r="G7" s="19"/>
    </row>
    <row r="8" spans="1:12" ht="50.1" customHeight="1">
      <c r="A8" s="17"/>
      <c r="B8" s="595" t="s">
        <v>542</v>
      </c>
      <c r="C8" s="596"/>
      <c r="D8" s="596"/>
      <c r="E8" s="596"/>
      <c r="F8" s="597"/>
      <c r="G8" s="361"/>
    </row>
    <row r="9" spans="1:12" ht="18" customHeight="1">
      <c r="A9" s="17"/>
      <c r="B9" s="18"/>
      <c r="C9" s="18"/>
      <c r="D9" s="18"/>
      <c r="E9" s="18"/>
      <c r="F9" s="37" t="str">
        <f>CONCATENATE(TEXT(500-LEN(B8), "#")," characters left")</f>
        <v>179 characters left</v>
      </c>
      <c r="G9" s="19"/>
    </row>
    <row r="10" spans="1:12" customFormat="1" ht="25.5" customHeight="1">
      <c r="A10" s="13" t="s">
        <v>272</v>
      </c>
      <c r="B10" s="615" t="s">
        <v>283</v>
      </c>
      <c r="C10" s="615"/>
      <c r="D10" s="615"/>
      <c r="E10" s="615"/>
      <c r="F10" s="615"/>
      <c r="G10" s="31"/>
    </row>
    <row r="11" spans="1:12" ht="50.1" customHeight="1">
      <c r="A11" s="13"/>
      <c r="B11" s="616"/>
      <c r="C11" s="617"/>
      <c r="D11" s="617"/>
      <c r="E11" s="617"/>
      <c r="F11" s="618"/>
      <c r="G11" s="15"/>
    </row>
    <row r="12" spans="1:12">
      <c r="A12" s="13"/>
      <c r="B12" s="32"/>
      <c r="C12" s="33"/>
      <c r="D12" s="33"/>
      <c r="E12" s="32"/>
      <c r="F12" s="38" t="str">
        <f>CONCATENATE(TEXT(500-LEN(B11), "#")," characters left")</f>
        <v>500 characters left</v>
      </c>
      <c r="G12" s="15"/>
    </row>
    <row r="13" spans="1:12">
      <c r="A13" s="13"/>
      <c r="B13" s="32"/>
      <c r="C13" s="33"/>
      <c r="D13" s="33"/>
      <c r="E13" s="32"/>
      <c r="F13" s="38"/>
      <c r="G13" s="15"/>
    </row>
    <row r="14" spans="1:12">
      <c r="A14" s="13"/>
      <c r="B14" s="230" t="s">
        <v>465</v>
      </c>
      <c r="C14" s="230" t="s">
        <v>466</v>
      </c>
      <c r="D14" s="230" t="s">
        <v>467</v>
      </c>
      <c r="E14" s="230" t="s">
        <v>468</v>
      </c>
      <c r="F14" s="230" t="s">
        <v>469</v>
      </c>
      <c r="G14" s="15"/>
    </row>
    <row r="15" spans="1:12">
      <c r="A15" s="13"/>
      <c r="B15" s="267"/>
      <c r="C15" s="440"/>
      <c r="D15" s="440" t="s">
        <v>366</v>
      </c>
      <c r="E15" s="440" t="s">
        <v>366</v>
      </c>
      <c r="F15" s="440"/>
      <c r="G15" s="15"/>
    </row>
    <row r="16" spans="1:12">
      <c r="A16" s="13"/>
      <c r="B16" s="267"/>
      <c r="C16" s="440"/>
      <c r="D16" s="440" t="s">
        <v>366</v>
      </c>
      <c r="E16" s="440" t="s">
        <v>366</v>
      </c>
      <c r="F16" s="440"/>
      <c r="G16" s="15"/>
    </row>
    <row r="17" spans="1:7" ht="15.75">
      <c r="A17" s="13"/>
      <c r="B17" s="422" t="s">
        <v>345</v>
      </c>
      <c r="C17" s="33"/>
      <c r="D17" s="33"/>
      <c r="E17" s="32"/>
      <c r="F17" s="34"/>
      <c r="G17" s="15"/>
    </row>
    <row r="18" spans="1:7">
      <c r="A18" s="13"/>
      <c r="B18" s="32"/>
      <c r="C18" s="33"/>
      <c r="D18" s="33"/>
      <c r="E18" s="32"/>
      <c r="F18" s="34"/>
      <c r="G18" s="15"/>
    </row>
    <row r="19" spans="1:7" customFormat="1" ht="25.5" customHeight="1">
      <c r="A19" s="17" t="s">
        <v>273</v>
      </c>
      <c r="B19" s="21" t="s">
        <v>284</v>
      </c>
      <c r="C19" s="22"/>
      <c r="D19" s="22"/>
      <c r="E19" s="22"/>
      <c r="F19" s="22"/>
      <c r="G19" s="23"/>
    </row>
    <row r="20" spans="1:7" ht="50.1" customHeight="1">
      <c r="A20" s="17"/>
      <c r="B20" s="606"/>
      <c r="C20" s="607"/>
      <c r="D20" s="607"/>
      <c r="E20" s="607"/>
      <c r="F20" s="608"/>
      <c r="G20" s="19"/>
    </row>
    <row r="21" spans="1:7" ht="18" customHeight="1">
      <c r="A21" s="17"/>
      <c r="B21" s="24"/>
      <c r="C21" s="24"/>
      <c r="D21" s="24"/>
      <c r="E21" s="24"/>
      <c r="F21" s="37" t="str">
        <f>CONCATENATE(TEXT(500-LEN(B20), "#")," characters left")</f>
        <v>500 characters left</v>
      </c>
      <c r="G21" s="19"/>
    </row>
    <row r="22" spans="1:7" customFormat="1" ht="25.5" customHeight="1">
      <c r="A22" s="13" t="s">
        <v>274</v>
      </c>
      <c r="B22" s="624" t="s">
        <v>481</v>
      </c>
      <c r="C22" s="624"/>
      <c r="D22" s="624"/>
      <c r="E22" s="624"/>
      <c r="F22" s="624"/>
      <c r="G22" s="31"/>
    </row>
    <row r="23" spans="1:7" ht="50.1" customHeight="1">
      <c r="A23" s="13"/>
      <c r="B23" s="606"/>
      <c r="C23" s="607"/>
      <c r="D23" s="607"/>
      <c r="E23" s="607"/>
      <c r="F23" s="608"/>
      <c r="G23" s="15"/>
    </row>
    <row r="24" spans="1:7" ht="18" customHeight="1">
      <c r="A24" s="13"/>
      <c r="B24" s="144"/>
      <c r="C24" s="144"/>
      <c r="D24" s="144"/>
      <c r="E24" s="144"/>
      <c r="F24" s="38" t="str">
        <f>CONCATENATE(TEXT(500-LEN(B23), "#")," characters left")</f>
        <v>500 characters left</v>
      </c>
      <c r="G24" s="15"/>
    </row>
    <row r="25" spans="1:7" ht="25.5" customHeight="1">
      <c r="A25" s="17" t="s">
        <v>275</v>
      </c>
      <c r="B25" s="584" t="s">
        <v>279</v>
      </c>
      <c r="C25" s="584"/>
      <c r="D25" s="584"/>
      <c r="E25" s="584"/>
      <c r="F25" s="584"/>
      <c r="G25" s="19"/>
    </row>
    <row r="26" spans="1:7" ht="15">
      <c r="A26" s="17"/>
      <c r="B26" s="408"/>
      <c r="C26" s="27"/>
      <c r="D26" s="27"/>
      <c r="E26" s="27"/>
      <c r="F26" s="27"/>
      <c r="G26" s="19"/>
    </row>
    <row r="27" spans="1:7">
      <c r="A27" s="17"/>
      <c r="B27" s="230" t="s">
        <v>335</v>
      </c>
      <c r="C27" s="619" t="s">
        <v>254</v>
      </c>
      <c r="D27" s="620"/>
      <c r="E27" s="621"/>
      <c r="F27" s="230" t="s">
        <v>333</v>
      </c>
      <c r="G27" s="67"/>
    </row>
    <row r="28" spans="1:7" ht="24" customHeight="1">
      <c r="A28" s="17"/>
      <c r="B28" s="406" t="s">
        <v>270</v>
      </c>
      <c r="C28" s="523"/>
      <c r="D28" s="587"/>
      <c r="E28" s="588"/>
      <c r="F28" s="419" t="s">
        <v>366</v>
      </c>
      <c r="G28" s="67"/>
    </row>
    <row r="29" spans="1:7" ht="24" customHeight="1">
      <c r="A29" s="17"/>
      <c r="B29" s="406" t="s">
        <v>252</v>
      </c>
      <c r="C29" s="523"/>
      <c r="D29" s="587"/>
      <c r="E29" s="588"/>
      <c r="F29" s="419" t="s">
        <v>366</v>
      </c>
      <c r="G29" s="67"/>
    </row>
    <row r="30" spans="1:7" ht="24" customHeight="1">
      <c r="A30" s="17"/>
      <c r="B30" s="406" t="s">
        <v>253</v>
      </c>
      <c r="C30" s="523"/>
      <c r="D30" s="587"/>
      <c r="E30" s="588"/>
      <c r="F30" s="419" t="s">
        <v>366</v>
      </c>
      <c r="G30" s="67"/>
    </row>
    <row r="31" spans="1:7" ht="18" customHeight="1">
      <c r="A31" s="17"/>
      <c r="B31" s="26"/>
      <c r="C31" s="26"/>
      <c r="D31" s="26"/>
      <c r="E31" s="26"/>
      <c r="F31" s="26"/>
      <c r="G31" s="25"/>
    </row>
    <row r="32" spans="1:7" ht="50.1" customHeight="1">
      <c r="A32" s="17"/>
      <c r="B32" s="606"/>
      <c r="C32" s="607"/>
      <c r="D32" s="607"/>
      <c r="E32" s="607"/>
      <c r="F32" s="608"/>
      <c r="G32" s="25"/>
    </row>
    <row r="33" spans="1:10" customFormat="1" ht="18" customHeight="1">
      <c r="A33" s="17"/>
      <c r="B33" s="25"/>
      <c r="C33" s="25"/>
      <c r="D33" s="25"/>
      <c r="E33" s="25"/>
      <c r="F33" s="37" t="str">
        <f>CONCATENATE(TEXT(500-LEN(B32), "#")," characters left")</f>
        <v>500 characters left</v>
      </c>
      <c r="G33" s="25"/>
    </row>
    <row r="34" spans="1:10" ht="25.5" customHeight="1">
      <c r="A34" s="13" t="s">
        <v>276</v>
      </c>
      <c r="B34" s="30" t="s">
        <v>280</v>
      </c>
      <c r="C34" s="197"/>
      <c r="D34" s="197"/>
      <c r="E34" s="197"/>
      <c r="F34" s="197"/>
      <c r="G34" s="36"/>
    </row>
    <row r="35" spans="1:10">
      <c r="A35" s="13"/>
      <c r="B35" s="32"/>
      <c r="C35" s="35"/>
      <c r="D35" s="35"/>
      <c r="E35" s="35"/>
      <c r="F35" s="35"/>
      <c r="G35" s="36"/>
    </row>
    <row r="36" spans="1:10">
      <c r="A36" s="13"/>
      <c r="B36" s="230" t="s">
        <v>336</v>
      </c>
      <c r="C36" s="230" t="s">
        <v>470</v>
      </c>
      <c r="D36" s="411"/>
      <c r="E36" s="622" t="s">
        <v>464</v>
      </c>
      <c r="F36" s="623"/>
      <c r="G36" s="36"/>
    </row>
    <row r="37" spans="1:10">
      <c r="A37" s="13"/>
      <c r="B37" s="409" t="s">
        <v>8</v>
      </c>
      <c r="C37" s="32"/>
      <c r="D37" s="32"/>
      <c r="E37" s="423" t="s">
        <v>450</v>
      </c>
      <c r="F37" s="423" t="s">
        <v>451</v>
      </c>
      <c r="G37" s="36"/>
    </row>
    <row r="38" spans="1:10" ht="24" customHeight="1">
      <c r="A38" s="13"/>
      <c r="B38" s="406" t="s">
        <v>9</v>
      </c>
      <c r="C38" s="266"/>
      <c r="D38" s="411"/>
      <c r="E38" s="266"/>
      <c r="F38" s="266"/>
      <c r="G38" s="414"/>
      <c r="I38" s="420"/>
      <c r="J38" s="421"/>
    </row>
    <row r="39" spans="1:10" ht="24" customHeight="1">
      <c r="A39" s="13"/>
      <c r="B39" s="406" t="s">
        <v>10</v>
      </c>
      <c r="C39" s="266"/>
      <c r="D39" s="411"/>
      <c r="E39" s="266"/>
      <c r="F39" s="266"/>
      <c r="G39" s="414"/>
    </row>
    <row r="40" spans="1:10" ht="24" customHeight="1">
      <c r="A40" s="13"/>
      <c r="B40" s="406" t="s">
        <v>11</v>
      </c>
      <c r="C40" s="266"/>
      <c r="D40" s="411"/>
      <c r="E40" s="266"/>
      <c r="F40" s="266"/>
      <c r="G40" s="414"/>
    </row>
    <row r="41" spans="1:10">
      <c r="A41" s="13"/>
      <c r="B41" s="410" t="s">
        <v>12</v>
      </c>
      <c r="C41" s="412"/>
      <c r="D41" s="412"/>
      <c r="E41" s="413"/>
      <c r="F41" s="410"/>
      <c r="G41" s="36"/>
    </row>
    <row r="42" spans="1:10" ht="24" customHeight="1">
      <c r="A42" s="13"/>
      <c r="B42" s="406" t="s">
        <v>13</v>
      </c>
      <c r="C42" s="266"/>
      <c r="D42" s="411"/>
      <c r="E42" s="266"/>
      <c r="F42" s="266"/>
      <c r="G42" s="36"/>
    </row>
    <row r="43" spans="1:10" ht="13.5" customHeight="1">
      <c r="A43" s="13"/>
      <c r="B43" s="36"/>
      <c r="C43" s="36"/>
      <c r="D43" s="36"/>
      <c r="E43" s="36"/>
      <c r="F43" s="36"/>
      <c r="G43" s="36"/>
    </row>
    <row r="44" spans="1:10" ht="50.1" customHeight="1">
      <c r="A44" s="13"/>
      <c r="B44" s="609"/>
      <c r="C44" s="610"/>
      <c r="D44" s="610"/>
      <c r="E44" s="610"/>
      <c r="F44" s="611"/>
      <c r="G44" s="36"/>
    </row>
    <row r="45" spans="1:10" ht="18" customHeight="1">
      <c r="A45" s="13"/>
      <c r="B45" s="36"/>
      <c r="C45" s="36"/>
      <c r="D45" s="36"/>
      <c r="E45" s="36"/>
      <c r="F45" s="38" t="str">
        <f>CONCATENATE(TEXT(500-LEN(B44), "#")," characters left")</f>
        <v>500 characters left</v>
      </c>
      <c r="G45" s="36"/>
    </row>
    <row r="46" spans="1:10" ht="25.5" customHeight="1">
      <c r="A46" s="17" t="s">
        <v>277</v>
      </c>
      <c r="B46" s="28" t="s">
        <v>479</v>
      </c>
      <c r="C46" s="198"/>
      <c r="D46" s="198"/>
      <c r="E46" s="198"/>
      <c r="F46" s="198"/>
      <c r="G46" s="25"/>
    </row>
    <row r="47" spans="1:10" ht="50.1" customHeight="1">
      <c r="A47" s="17"/>
      <c r="B47" s="609"/>
      <c r="C47" s="610"/>
      <c r="D47" s="610"/>
      <c r="E47" s="610"/>
      <c r="F47" s="611"/>
      <c r="G47" s="25"/>
    </row>
    <row r="48" spans="1:10" ht="18" customHeight="1">
      <c r="A48" s="17"/>
      <c r="B48" s="415"/>
      <c r="C48" s="198"/>
      <c r="D48" s="198"/>
      <c r="E48" s="198"/>
      <c r="F48" s="37" t="str">
        <f>CONCATENATE(TEXT(500-LEN(B47), "#")," characters left")</f>
        <v>500 characters left</v>
      </c>
      <c r="G48" s="25"/>
    </row>
    <row r="49" spans="1:7">
      <c r="A49" s="17"/>
      <c r="B49" s="25"/>
      <c r="C49" s="25"/>
      <c r="D49" s="25"/>
      <c r="E49" s="25"/>
      <c r="F49" s="25"/>
      <c r="G49" s="25"/>
    </row>
    <row r="50" spans="1:7" ht="25.5" customHeight="1">
      <c r="A50" s="13" t="s">
        <v>278</v>
      </c>
      <c r="B50" s="30" t="s">
        <v>526</v>
      </c>
      <c r="C50" s="30"/>
      <c r="D50" s="30"/>
      <c r="E50" s="416"/>
      <c r="F50" s="416"/>
      <c r="G50" s="36"/>
    </row>
    <row r="51" spans="1:7" ht="50.1" customHeight="1">
      <c r="A51" s="13"/>
      <c r="B51" s="598"/>
      <c r="C51" s="599"/>
      <c r="D51" s="599"/>
      <c r="E51" s="599"/>
      <c r="F51" s="600"/>
      <c r="G51" s="36"/>
    </row>
    <row r="52" spans="1:7" ht="18" customHeight="1">
      <c r="A52" s="13"/>
      <c r="B52" s="604" t="s">
        <v>426</v>
      </c>
      <c r="C52" s="605"/>
      <c r="D52" s="605"/>
      <c r="E52" s="605"/>
      <c r="F52" s="38" t="str">
        <f>CONCATENATE(TEXT(500-LEN(B51), "#")," characters left")</f>
        <v>500 characters left</v>
      </c>
      <c r="G52" s="36"/>
    </row>
    <row r="53" spans="1:7">
      <c r="A53" s="13"/>
      <c r="B53" s="417"/>
      <c r="C53" s="418"/>
      <c r="D53" s="418"/>
      <c r="E53" s="36"/>
      <c r="F53" s="36"/>
      <c r="G53" s="36"/>
    </row>
    <row r="54" spans="1:7" ht="25.5" customHeight="1">
      <c r="A54" s="17" t="s">
        <v>463</v>
      </c>
      <c r="B54" s="198" t="s">
        <v>281</v>
      </c>
      <c r="C54" s="198"/>
      <c r="D54" s="198"/>
      <c r="E54" s="25"/>
      <c r="F54" s="25"/>
      <c r="G54" s="25"/>
    </row>
    <row r="55" spans="1:7">
      <c r="A55" s="17"/>
      <c r="B55" s="198"/>
      <c r="C55" s="25"/>
      <c r="D55" s="25"/>
      <c r="E55" s="25"/>
      <c r="F55" s="25"/>
      <c r="G55" s="25"/>
    </row>
    <row r="56" spans="1:7" ht="24.75" customHeight="1">
      <c r="A56" s="17"/>
      <c r="B56" s="612" t="s">
        <v>33</v>
      </c>
      <c r="C56" s="613"/>
      <c r="D56" s="614"/>
      <c r="E56" s="246" t="s">
        <v>353</v>
      </c>
      <c r="F56" s="246" t="s">
        <v>90</v>
      </c>
      <c r="G56" s="25"/>
    </row>
    <row r="57" spans="1:7">
      <c r="A57" s="17"/>
      <c r="B57" s="589" t="s">
        <v>34</v>
      </c>
      <c r="C57" s="590"/>
      <c r="D57" s="591"/>
      <c r="E57" s="267" t="s">
        <v>366</v>
      </c>
      <c r="F57" s="268"/>
      <c r="G57" s="67"/>
    </row>
    <row r="58" spans="1:7">
      <c r="A58" s="17"/>
      <c r="B58" s="592" t="s">
        <v>64</v>
      </c>
      <c r="C58" s="593"/>
      <c r="D58" s="594"/>
      <c r="E58" s="267" t="s">
        <v>366</v>
      </c>
      <c r="F58" s="268"/>
      <c r="G58" s="67"/>
    </row>
    <row r="59" spans="1:7">
      <c r="A59" s="17"/>
      <c r="B59" s="589" t="s">
        <v>378</v>
      </c>
      <c r="C59" s="590"/>
      <c r="D59" s="591"/>
      <c r="E59" s="267" t="s">
        <v>366</v>
      </c>
      <c r="F59" s="268"/>
      <c r="G59" s="67"/>
    </row>
    <row r="60" spans="1:7">
      <c r="A60" s="17"/>
      <c r="B60" s="592" t="s">
        <v>37</v>
      </c>
      <c r="C60" s="593"/>
      <c r="D60" s="594"/>
      <c r="E60" s="267" t="s">
        <v>366</v>
      </c>
      <c r="F60" s="268"/>
      <c r="G60" s="67"/>
    </row>
    <row r="61" spans="1:7">
      <c r="A61" s="17"/>
      <c r="B61" s="601" t="s">
        <v>62</v>
      </c>
      <c r="C61" s="602"/>
      <c r="D61" s="603"/>
      <c r="E61" s="267" t="s">
        <v>366</v>
      </c>
      <c r="F61" s="268"/>
      <c r="G61" s="25"/>
    </row>
    <row r="62" spans="1:7">
      <c r="A62" s="17"/>
      <c r="B62" s="592" t="s">
        <v>61</v>
      </c>
      <c r="C62" s="593"/>
      <c r="D62" s="594"/>
      <c r="E62" s="267" t="s">
        <v>366</v>
      </c>
      <c r="F62" s="268"/>
      <c r="G62" s="25"/>
    </row>
    <row r="63" spans="1:7">
      <c r="A63" s="17"/>
      <c r="B63" s="589" t="s">
        <v>35</v>
      </c>
      <c r="C63" s="590"/>
      <c r="D63" s="591"/>
      <c r="E63" s="267" t="s">
        <v>366</v>
      </c>
      <c r="F63" s="268"/>
      <c r="G63" s="25"/>
    </row>
    <row r="64" spans="1:7">
      <c r="A64" s="17"/>
      <c r="B64" s="592" t="s">
        <v>36</v>
      </c>
      <c r="C64" s="593"/>
      <c r="D64" s="594"/>
      <c r="E64" s="267" t="s">
        <v>366</v>
      </c>
      <c r="F64" s="268"/>
      <c r="G64" s="25"/>
    </row>
    <row r="65" spans="1:7">
      <c r="A65" s="17"/>
      <c r="B65" s="44" t="s">
        <v>282</v>
      </c>
      <c r="C65" s="585" t="s">
        <v>63</v>
      </c>
      <c r="D65" s="586"/>
      <c r="E65" s="267" t="s">
        <v>366</v>
      </c>
      <c r="F65" s="268"/>
      <c r="G65" s="25"/>
    </row>
    <row r="66" spans="1:7" ht="18" customHeight="1">
      <c r="A66" s="17"/>
      <c r="B66" s="198"/>
      <c r="C66" s="67"/>
      <c r="D66" s="67"/>
      <c r="E66" s="25"/>
      <c r="F66" s="25"/>
      <c r="G66" s="25"/>
    </row>
    <row r="67" spans="1:7" ht="18" customHeight="1">
      <c r="A67" s="17"/>
      <c r="B67" s="198"/>
      <c r="C67" s="67"/>
      <c r="D67" s="67"/>
      <c r="E67" s="25"/>
      <c r="F67" s="25"/>
      <c r="G67" s="25"/>
    </row>
    <row r="68" spans="1:7" s="5" customFormat="1" ht="24.95" customHeight="1">
      <c r="A68" s="42"/>
      <c r="B68" s="42"/>
      <c r="C68" s="42"/>
      <c r="D68" s="42"/>
      <c r="E68" s="42"/>
      <c r="F68" s="179" t="s">
        <v>325</v>
      </c>
      <c r="G68" s="180" t="s">
        <v>326</v>
      </c>
    </row>
    <row r="69" spans="1:7" ht="14.25" customHeight="1">
      <c r="B69" s="4"/>
    </row>
    <row r="70" spans="1:7">
      <c r="B70" s="4"/>
    </row>
  </sheetData>
  <mergeCells count="28">
    <mergeCell ref="B63:D63"/>
    <mergeCell ref="B44:F44"/>
    <mergeCell ref="B58:D58"/>
    <mergeCell ref="B22:F22"/>
    <mergeCell ref="B57:D57"/>
    <mergeCell ref="B47:F47"/>
    <mergeCell ref="B56:D56"/>
    <mergeCell ref="B10:F10"/>
    <mergeCell ref="B11:F11"/>
    <mergeCell ref="B23:F23"/>
    <mergeCell ref="C27:E27"/>
    <mergeCell ref="E36:F36"/>
    <mergeCell ref="B7:F7"/>
    <mergeCell ref="B25:F25"/>
    <mergeCell ref="C65:D65"/>
    <mergeCell ref="C28:E28"/>
    <mergeCell ref="C29:E29"/>
    <mergeCell ref="C30:E30"/>
    <mergeCell ref="B59:D59"/>
    <mergeCell ref="B60:D60"/>
    <mergeCell ref="B64:D64"/>
    <mergeCell ref="B8:F8"/>
    <mergeCell ref="B51:F51"/>
    <mergeCell ref="B61:D61"/>
    <mergeCell ref="B62:D62"/>
    <mergeCell ref="B52:E52"/>
    <mergeCell ref="B20:F20"/>
    <mergeCell ref="B32:F32"/>
  </mergeCells>
  <dataValidations xWindow="657" yWindow="513" count="16">
    <dataValidation allowBlank="1" showInputMessage="1" showErrorMessage="1" sqref="F58:F65"/>
    <dataValidation type="list" allowBlank="1" showInputMessage="1" showErrorMessage="1" sqref="E57:E65">
      <formula1>Intensity</formula1>
    </dataValidation>
    <dataValidation allowBlank="1" showInputMessage="1" showErrorMessage="1" prompt="Describe your monitoring procedures for your adaptation strategy (nber of revisions foreseen, corresponding timeframe). Specify arrangements in place to review current/future climate risks, monitor and evaluate the impact of the adaptation actions." sqref="B51:F51"/>
    <dataValidation allowBlank="1" showInputMessage="1" showErrorMessage="1" prompt="Add comments, e.g. specify the main funding mechanisms foreseen and how they are secure on the short-, mid- and long-terms." sqref="B44:F44"/>
    <dataValidation allowBlank="1" showInputMessage="1" showErrorMessage="1" prompt="Specify here the arrangements in place to manage extreme weather-related events (risk management, post-disaster recovery and reconstruction procedures, failure analysis, lessons learnt straight after an event)." sqref="B47:F47"/>
    <dataValidation allowBlank="1" showInputMessage="1" showErrorMessage="1" promptTitle="Adaptation Option Assessment" prompt="The practice of identifying options to adapt to climate change and evaluating them in terms of criteria such as availability, benefits, costs, effectiveness, efficiency and feasibility." sqref="B19"/>
    <dataValidation allowBlank="1" showInputMessage="1" showErrorMessage="1" prompt="Describe how your local authority is planning to make its territory more resilient. Specify key milestones, priority sectors for adaptation action, desired (social/environment/economic) outcomes and potential benefits or opportunities." sqref="B8:F8"/>
    <dataValidation allowBlank="1" showInputMessage="1" showErrorMessage="1" prompt="Specify your adaptation goal(s) and its(their) timescale - if any - in descriptive terms in the present text field and/or through quantitative goals in the fields below. In case of any changes, please explain why." sqref="B11:F11"/>
    <dataValidation allowBlank="1" showInputMessage="1" showErrorMessage="1" prompt="Describe here what assessment your city has performed to prioritise and select its adaptation options with what method (e.g. cost-benefits (CBA), multi-criteria (MCA), stakeholder decision, experiment &amp; observe) and the main outcomes." sqref="B20:F20"/>
    <dataValidation allowBlank="1" showInputMessage="1" showErrorMessage="1" prompt="Specify here the horizontal (accross sectoral departments) / vertical (accross governance levels) coordination mechanisms you put in place as well the consultative and participatory mechanisms set up." sqref="B32:F32"/>
    <dataValidation type="list" allowBlank="1" showInputMessage="1" showErrorMessage="1" promptTitle="[drop-down]" sqref="F28:F30">
      <formula1>InvolvementLevel</formula1>
    </dataValidation>
    <dataValidation allowBlank="1" showInputMessage="1" showErrorMessage="1" prompt="e.g. provincial, regional, national authority(ies) or agency(ies)" sqref="C30"/>
    <dataValidation allowBlank="1" showInputMessage="1" showErrorMessage="1" prompt="e.g. sectoral departments within municipal administration" sqref="C28"/>
    <dataValidation allowBlank="1" showInputMessage="1" showErrorMessage="1" prompt="e.g. thematic agencies, universities and research institutes, civil society…" sqref="C29:E29"/>
    <dataValidation allowBlank="1" showInputMessage="1" showErrorMessage="1" prompt="Provide a short description of the specific administrative structure(s) your local authority has created or assigned to prepare and implement your adaptation action." sqref="B23:F23"/>
    <dataValidation type="list" allowBlank="1" showInputMessage="1" showErrorMessage="1" sqref="D15:E16">
      <formula1>Year3</formula1>
    </dataValidation>
  </dataValidations>
  <hyperlinks>
    <hyperlink ref="G1" location="Home!A1" display="y HOME"/>
    <hyperlink ref="G68" location="'Risks &amp; Vulnerabilities'!A1" display="Ü NEXT"/>
    <hyperlink ref="F68" location="'Signatory Scoreboard'!A1" display="BACK Û"/>
    <hyperlink ref="B52:E52" location="Indicators!A1" display="i You can specify the progress made through a set of key indicators - click here to see examples of indicators."/>
  </hyperlinks>
  <printOptions horizontalCentered="1"/>
  <pageMargins left="0.70866141732283472" right="0.70866141732283472" top="0.35433070866141736" bottom="0.35433070866141736" header="0.31496062992125984" footer="0.31496062992125984"/>
  <pageSetup paperSize="9" scale="70" fitToHeight="0" orientation="landscape" r:id="rId1"/>
  <rowBreaks count="1" manualBreakCount="1">
    <brk id="33" max="6" man="1"/>
  </rowBreaks>
  <legacyDrawing r:id="rId2"/>
</worksheet>
</file>

<file path=xl/worksheets/sheet5.xml><?xml version="1.0" encoding="utf-8"?>
<worksheet xmlns="http://schemas.openxmlformats.org/spreadsheetml/2006/main" xmlns:r="http://schemas.openxmlformats.org/officeDocument/2006/relationships">
  <sheetPr codeName="Feuil9">
    <tabColor rgb="FF009999"/>
    <pageSetUpPr fitToPage="1"/>
  </sheetPr>
  <dimension ref="A1:S75"/>
  <sheetViews>
    <sheetView showGridLines="0" tabSelected="1" zoomScale="90" zoomScaleNormal="90" workbookViewId="0">
      <pane ySplit="5" topLeftCell="A6" activePane="bottomLeft" state="frozen"/>
      <selection pane="bottomLeft" activeCell="M68" sqref="M68"/>
    </sheetView>
  </sheetViews>
  <sheetFormatPr defaultColWidth="11" defaultRowHeight="14.25"/>
  <cols>
    <col min="1" max="1" width="3.25" style="5" customWidth="1"/>
    <col min="2" max="2" width="29.625" style="5" customWidth="1"/>
    <col min="3" max="3" width="11.5" style="5" customWidth="1"/>
    <col min="4" max="4" width="20.5" style="5" customWidth="1"/>
    <col min="5" max="8" width="20.625" style="5" customWidth="1"/>
    <col min="9" max="9" width="23.375" style="5" customWidth="1"/>
    <col min="10" max="10" width="9.625" style="5" customWidth="1"/>
    <col min="11" max="16384" width="11" style="5"/>
  </cols>
  <sheetData>
    <row r="1" spans="1:19" ht="32.1" customHeight="1">
      <c r="A1" s="141"/>
      <c r="B1" s="141" t="s">
        <v>57</v>
      </c>
      <c r="C1" s="140"/>
      <c r="D1" s="140"/>
      <c r="E1" s="41"/>
      <c r="F1" s="41"/>
      <c r="G1" s="41"/>
      <c r="H1" s="42"/>
      <c r="I1" s="42"/>
      <c r="J1" s="168" t="s">
        <v>321</v>
      </c>
    </row>
    <row r="2" spans="1:19" ht="3.6" customHeight="1">
      <c r="A2" s="441"/>
      <c r="B2" s="442"/>
      <c r="C2" s="442"/>
      <c r="D2" s="442"/>
      <c r="E2" s="442"/>
      <c r="F2" s="442"/>
      <c r="G2" s="442"/>
      <c r="H2" s="442"/>
      <c r="I2" s="442"/>
      <c r="J2" s="443"/>
      <c r="K2" s="122"/>
      <c r="L2" s="122"/>
    </row>
    <row r="3" spans="1:19" ht="6.95" customHeight="1">
      <c r="A3" s="42"/>
      <c r="B3" s="432"/>
      <c r="C3" s="432"/>
      <c r="D3" s="432"/>
      <c r="E3" s="432"/>
      <c r="F3" s="432"/>
      <c r="G3" s="432"/>
      <c r="H3" s="432"/>
      <c r="I3" s="432"/>
      <c r="J3" s="172"/>
      <c r="K3" s="122"/>
      <c r="L3" s="122"/>
    </row>
    <row r="4" spans="1:19" ht="3.6" customHeight="1">
      <c r="A4" s="444"/>
      <c r="B4" s="445"/>
      <c r="C4" s="445"/>
      <c r="D4" s="445"/>
      <c r="E4" s="445"/>
      <c r="F4" s="445"/>
      <c r="G4" s="445"/>
      <c r="H4" s="445"/>
      <c r="I4" s="445"/>
      <c r="J4" s="446"/>
      <c r="K4" s="122"/>
      <c r="L4" s="122"/>
    </row>
    <row r="5" spans="1:19" ht="3.95" customHeight="1">
      <c r="A5" s="447"/>
      <c r="B5" s="448"/>
      <c r="C5" s="448"/>
      <c r="D5" s="448"/>
      <c r="E5" s="448"/>
      <c r="F5" s="449"/>
      <c r="G5" s="449"/>
      <c r="H5" s="449"/>
      <c r="I5" s="449"/>
      <c r="J5" s="449"/>
    </row>
    <row r="6" spans="1:19" ht="9" customHeight="1">
      <c r="A6" s="36"/>
      <c r="B6" s="659"/>
      <c r="C6" s="659"/>
      <c r="D6" s="659"/>
      <c r="E6" s="659"/>
      <c r="F6" s="659"/>
      <c r="G6" s="659"/>
      <c r="H6" s="659"/>
      <c r="I6" s="659"/>
      <c r="J6" s="36"/>
      <c r="L6"/>
      <c r="M6"/>
      <c r="N6"/>
      <c r="O6"/>
      <c r="P6"/>
      <c r="Q6"/>
      <c r="R6"/>
      <c r="S6"/>
    </row>
    <row r="7" spans="1:19" ht="24.75" customHeight="1">
      <c r="A7" s="16" t="s">
        <v>271</v>
      </c>
      <c r="B7" s="527" t="s">
        <v>288</v>
      </c>
      <c r="C7" s="527"/>
      <c r="D7" s="527"/>
      <c r="E7" s="527"/>
      <c r="F7" s="527"/>
      <c r="G7" s="58"/>
      <c r="H7" s="58"/>
      <c r="I7" s="58"/>
      <c r="J7" s="36"/>
      <c r="L7"/>
      <c r="M7"/>
      <c r="N7"/>
      <c r="O7"/>
      <c r="P7"/>
      <c r="Q7"/>
      <c r="R7"/>
      <c r="S7"/>
    </row>
    <row r="8" spans="1:19" ht="12" customHeight="1">
      <c r="A8" s="36"/>
      <c r="B8" s="78"/>
      <c r="C8" s="78"/>
      <c r="D8" s="78"/>
      <c r="E8" s="78"/>
      <c r="F8" s="78"/>
      <c r="G8" s="78"/>
      <c r="H8" s="78"/>
      <c r="I8" s="78"/>
      <c r="J8" s="60"/>
      <c r="L8"/>
      <c r="M8"/>
      <c r="N8"/>
      <c r="O8"/>
      <c r="P8"/>
      <c r="Q8"/>
      <c r="R8"/>
      <c r="S8"/>
    </row>
    <row r="9" spans="1:19" ht="29.25" customHeight="1">
      <c r="A9" s="36"/>
      <c r="B9" s="228" t="s">
        <v>328</v>
      </c>
      <c r="C9" s="622" t="s">
        <v>329</v>
      </c>
      <c r="D9" s="623"/>
      <c r="E9" s="229" t="s">
        <v>330</v>
      </c>
      <c r="F9" s="622" t="s">
        <v>294</v>
      </c>
      <c r="G9" s="623"/>
      <c r="H9" s="229" t="s">
        <v>256</v>
      </c>
      <c r="I9" s="228" t="s">
        <v>331</v>
      </c>
      <c r="J9" s="229" t="s">
        <v>332</v>
      </c>
      <c r="L9"/>
      <c r="M9"/>
      <c r="N9"/>
      <c r="O9"/>
      <c r="P9"/>
      <c r="Q9"/>
      <c r="R9"/>
      <c r="S9"/>
    </row>
    <row r="10" spans="1:19" ht="51">
      <c r="A10" s="36"/>
      <c r="B10" s="426" t="s">
        <v>543</v>
      </c>
      <c r="C10" s="668" t="s">
        <v>544</v>
      </c>
      <c r="D10" s="669"/>
      <c r="E10" s="269">
        <v>2015</v>
      </c>
      <c r="F10" s="666" t="s">
        <v>710</v>
      </c>
      <c r="G10" s="667"/>
      <c r="H10" s="270" t="s">
        <v>672</v>
      </c>
      <c r="I10" s="269" t="s">
        <v>713</v>
      </c>
      <c r="J10" s="271" t="s">
        <v>371</v>
      </c>
      <c r="K10" s="48"/>
      <c r="L10"/>
      <c r="M10"/>
      <c r="N10"/>
      <c r="O10"/>
      <c r="P10"/>
      <c r="Q10"/>
      <c r="R10"/>
      <c r="S10"/>
    </row>
    <row r="11" spans="1:19" ht="20.100000000000001" hidden="1" customHeight="1">
      <c r="A11" s="36"/>
      <c r="B11" s="427"/>
      <c r="C11" s="668"/>
      <c r="D11" s="669"/>
      <c r="E11" s="269" t="s">
        <v>366</v>
      </c>
      <c r="F11" s="606"/>
      <c r="G11" s="608"/>
      <c r="H11" s="267"/>
      <c r="I11" s="272"/>
      <c r="J11" s="273" t="s">
        <v>370</v>
      </c>
      <c r="K11" s="48"/>
      <c r="L11"/>
      <c r="M11"/>
      <c r="N11"/>
      <c r="O11"/>
      <c r="P11"/>
      <c r="Q11"/>
      <c r="R11"/>
      <c r="S11"/>
    </row>
    <row r="12" spans="1:19" ht="20.100000000000001" hidden="1" customHeight="1">
      <c r="A12" s="36"/>
      <c r="B12" s="427"/>
      <c r="C12" s="668"/>
      <c r="D12" s="669"/>
      <c r="E12" s="269" t="s">
        <v>366</v>
      </c>
      <c r="F12" s="606"/>
      <c r="G12" s="608"/>
      <c r="H12" s="267"/>
      <c r="I12" s="272"/>
      <c r="J12" s="273" t="s">
        <v>370</v>
      </c>
      <c r="K12" s="48"/>
      <c r="L12"/>
      <c r="M12"/>
      <c r="N12"/>
      <c r="O12"/>
      <c r="P12"/>
      <c r="Q12"/>
      <c r="R12"/>
      <c r="S12"/>
    </row>
    <row r="13" spans="1:19" ht="15.95" customHeight="1">
      <c r="A13" s="36"/>
      <c r="B13" s="14" t="s">
        <v>427</v>
      </c>
      <c r="C13" s="362"/>
      <c r="D13" s="362"/>
      <c r="E13" s="363"/>
      <c r="F13" s="363"/>
      <c r="G13" s="363"/>
      <c r="H13" s="363"/>
      <c r="I13" s="363"/>
      <c r="J13" s="60"/>
      <c r="L13"/>
      <c r="M13"/>
      <c r="N13"/>
      <c r="O13"/>
      <c r="P13"/>
      <c r="Q13"/>
      <c r="R13"/>
      <c r="S13"/>
    </row>
    <row r="14" spans="1:19" ht="15.95" customHeight="1">
      <c r="A14" s="36"/>
      <c r="B14" s="664" t="s">
        <v>472</v>
      </c>
      <c r="C14" s="665"/>
      <c r="D14" s="665"/>
      <c r="E14" s="665"/>
      <c r="F14" s="665"/>
      <c r="G14" s="665"/>
      <c r="H14" s="665"/>
      <c r="I14" s="665"/>
      <c r="J14" s="60"/>
      <c r="L14"/>
      <c r="M14"/>
      <c r="N14"/>
      <c r="O14"/>
      <c r="P14"/>
      <c r="Q14"/>
      <c r="R14"/>
      <c r="S14"/>
    </row>
    <row r="15" spans="1:19" ht="18" customHeight="1">
      <c r="A15" s="36"/>
      <c r="B15" s="184"/>
      <c r="C15" s="61"/>
      <c r="D15" s="61"/>
      <c r="E15" s="16"/>
      <c r="F15" s="16"/>
      <c r="G15" s="16"/>
      <c r="H15" s="16"/>
      <c r="I15" s="16"/>
      <c r="J15" s="60"/>
      <c r="L15"/>
      <c r="M15"/>
      <c r="N15"/>
      <c r="O15"/>
      <c r="P15"/>
      <c r="Q15"/>
      <c r="R15"/>
      <c r="S15"/>
    </row>
    <row r="16" spans="1:19" ht="18" customHeight="1">
      <c r="A16" s="20" t="s">
        <v>272</v>
      </c>
      <c r="B16" s="660" t="s">
        <v>287</v>
      </c>
      <c r="C16" s="660"/>
      <c r="D16" s="660"/>
      <c r="E16" s="660"/>
      <c r="F16" s="660"/>
      <c r="G16" s="660"/>
      <c r="H16" s="660"/>
      <c r="I16" s="660"/>
      <c r="J16" s="25"/>
      <c r="L16"/>
      <c r="M16"/>
      <c r="N16"/>
      <c r="O16"/>
      <c r="P16"/>
      <c r="Q16"/>
      <c r="R16"/>
      <c r="S16"/>
    </row>
    <row r="17" spans="1:19" ht="12" customHeight="1">
      <c r="A17" s="25"/>
      <c r="B17" s="635"/>
      <c r="C17" s="635"/>
      <c r="D17" s="635"/>
      <c r="E17" s="635"/>
      <c r="F17" s="635"/>
      <c r="G17" s="635"/>
      <c r="H17" s="635"/>
      <c r="I17" s="635"/>
      <c r="J17" s="635"/>
      <c r="L17"/>
      <c r="M17"/>
      <c r="N17"/>
      <c r="O17"/>
      <c r="P17"/>
      <c r="Q17"/>
      <c r="R17"/>
      <c r="S17"/>
    </row>
    <row r="18" spans="1:19" ht="18" customHeight="1">
      <c r="A18" s="25"/>
      <c r="B18" s="64"/>
      <c r="C18" s="71"/>
      <c r="D18" s="71"/>
      <c r="E18" s="247" t="s">
        <v>51</v>
      </c>
      <c r="F18" s="671" t="s">
        <v>58</v>
      </c>
      <c r="G18" s="672"/>
      <c r="H18" s="673"/>
      <c r="I18" s="70"/>
      <c r="J18" s="69"/>
      <c r="L18"/>
      <c r="M18"/>
      <c r="N18"/>
      <c r="O18"/>
      <c r="P18"/>
      <c r="Q18"/>
      <c r="R18"/>
      <c r="S18"/>
    </row>
    <row r="19" spans="1:19" ht="35.25" customHeight="1">
      <c r="A19" s="25"/>
      <c r="B19" s="65"/>
      <c r="C19" s="638" t="s">
        <v>338</v>
      </c>
      <c r="D19" s="639"/>
      <c r="E19" s="230" t="s">
        <v>339</v>
      </c>
      <c r="F19" s="230" t="s">
        <v>391</v>
      </c>
      <c r="G19" s="230" t="s">
        <v>392</v>
      </c>
      <c r="H19" s="231" t="s">
        <v>92</v>
      </c>
      <c r="I19" s="230" t="s">
        <v>340</v>
      </c>
      <c r="J19" s="66"/>
      <c r="L19"/>
      <c r="M19"/>
      <c r="N19"/>
      <c r="O19"/>
      <c r="P19"/>
      <c r="Q19"/>
      <c r="R19"/>
      <c r="S19"/>
    </row>
    <row r="20" spans="1:19" s="254" customFormat="1" ht="56.25">
      <c r="A20" s="201"/>
      <c r="B20" s="457"/>
      <c r="C20" s="656" t="s">
        <v>474</v>
      </c>
      <c r="D20" s="657"/>
      <c r="E20" s="458" t="s">
        <v>41</v>
      </c>
      <c r="F20" s="458" t="s">
        <v>47</v>
      </c>
      <c r="G20" s="458" t="s">
        <v>47</v>
      </c>
      <c r="H20" s="458" t="s">
        <v>46</v>
      </c>
      <c r="I20" s="278" t="s">
        <v>711</v>
      </c>
      <c r="J20" s="670"/>
      <c r="L20"/>
      <c r="M20"/>
      <c r="N20"/>
      <c r="O20"/>
      <c r="P20"/>
      <c r="Q20"/>
      <c r="R20"/>
      <c r="S20"/>
    </row>
    <row r="21" spans="1:19" s="254" customFormat="1" ht="22.5">
      <c r="A21" s="201"/>
      <c r="B21" s="459"/>
      <c r="C21" s="654" t="s">
        <v>475</v>
      </c>
      <c r="D21" s="655"/>
      <c r="E21" s="458" t="s">
        <v>40</v>
      </c>
      <c r="F21" s="458" t="s">
        <v>48</v>
      </c>
      <c r="G21" s="458" t="s">
        <v>48</v>
      </c>
      <c r="H21" s="458" t="s">
        <v>46</v>
      </c>
      <c r="I21" s="278" t="s">
        <v>673</v>
      </c>
      <c r="J21" s="670"/>
      <c r="L21"/>
      <c r="M21"/>
      <c r="N21"/>
      <c r="O21"/>
      <c r="P21"/>
      <c r="Q21"/>
      <c r="R21"/>
      <c r="S21"/>
    </row>
    <row r="22" spans="1:19" s="254" customFormat="1" ht="22.5">
      <c r="A22" s="201"/>
      <c r="B22" s="457"/>
      <c r="C22" s="652" t="s">
        <v>529</v>
      </c>
      <c r="D22" s="653"/>
      <c r="E22" s="458" t="s">
        <v>40</v>
      </c>
      <c r="F22" s="458" t="s">
        <v>48</v>
      </c>
      <c r="G22" s="458" t="s">
        <v>48</v>
      </c>
      <c r="H22" s="458" t="s">
        <v>46</v>
      </c>
      <c r="I22" s="278" t="s">
        <v>674</v>
      </c>
      <c r="J22" s="670"/>
      <c r="L22"/>
      <c r="M22"/>
      <c r="N22"/>
      <c r="O22"/>
      <c r="P22"/>
      <c r="Q22"/>
      <c r="R22"/>
      <c r="S22"/>
    </row>
    <row r="23" spans="1:19" s="254" customFormat="1" ht="22.5">
      <c r="A23" s="201"/>
      <c r="B23" s="459"/>
      <c r="C23" s="654" t="s">
        <v>89</v>
      </c>
      <c r="D23" s="655"/>
      <c r="E23" s="458" t="s">
        <v>40</v>
      </c>
      <c r="F23" s="458" t="s">
        <v>47</v>
      </c>
      <c r="G23" s="458" t="s">
        <v>49</v>
      </c>
      <c r="H23" s="458" t="s">
        <v>46</v>
      </c>
      <c r="I23" s="278" t="s">
        <v>675</v>
      </c>
      <c r="J23" s="670"/>
      <c r="L23"/>
      <c r="M23"/>
      <c r="N23"/>
      <c r="O23"/>
      <c r="P23"/>
      <c r="Q23"/>
      <c r="R23"/>
      <c r="S23"/>
    </row>
    <row r="24" spans="1:19" s="254" customFormat="1" ht="33.75">
      <c r="A24" s="201"/>
      <c r="B24" s="459"/>
      <c r="C24" s="652" t="s">
        <v>532</v>
      </c>
      <c r="D24" s="653"/>
      <c r="E24" s="458" t="s">
        <v>40</v>
      </c>
      <c r="F24" s="458" t="s">
        <v>47</v>
      </c>
      <c r="G24" s="458" t="s">
        <v>50</v>
      </c>
      <c r="H24" s="458" t="s">
        <v>46</v>
      </c>
      <c r="I24" s="278" t="s">
        <v>676</v>
      </c>
      <c r="J24" s="670"/>
      <c r="L24"/>
      <c r="M24"/>
      <c r="N24"/>
      <c r="O24"/>
      <c r="P24"/>
      <c r="Q24"/>
      <c r="R24"/>
      <c r="S24"/>
    </row>
    <row r="25" spans="1:19" s="254" customFormat="1" ht="56.25">
      <c r="A25" s="201"/>
      <c r="B25" s="457"/>
      <c r="C25" s="656" t="s">
        <v>6</v>
      </c>
      <c r="D25" s="657"/>
      <c r="E25" s="458" t="s">
        <v>41</v>
      </c>
      <c r="F25" s="458" t="s">
        <v>47</v>
      </c>
      <c r="G25" s="458" t="s">
        <v>47</v>
      </c>
      <c r="H25" s="458" t="s">
        <v>46</v>
      </c>
      <c r="I25" s="278" t="s">
        <v>677</v>
      </c>
      <c r="J25" s="670"/>
      <c r="L25"/>
      <c r="M25"/>
      <c r="N25"/>
      <c r="O25"/>
      <c r="P25"/>
      <c r="Q25"/>
      <c r="R25"/>
      <c r="S25"/>
    </row>
    <row r="26" spans="1:19" s="254" customFormat="1" hidden="1">
      <c r="A26" s="201"/>
      <c r="B26" s="457"/>
      <c r="C26" s="654" t="s">
        <v>226</v>
      </c>
      <c r="D26" s="655"/>
      <c r="E26" s="458" t="s">
        <v>149</v>
      </c>
      <c r="F26" s="458" t="s">
        <v>49</v>
      </c>
      <c r="G26" s="458" t="s">
        <v>49</v>
      </c>
      <c r="H26" s="458" t="s">
        <v>49</v>
      </c>
      <c r="I26" s="278" t="s">
        <v>434</v>
      </c>
      <c r="J26" s="670"/>
      <c r="L26"/>
      <c r="M26"/>
      <c r="N26"/>
      <c r="O26"/>
      <c r="P26"/>
      <c r="Q26"/>
      <c r="R26"/>
      <c r="S26"/>
    </row>
    <row r="27" spans="1:19" s="254" customFormat="1" hidden="1">
      <c r="A27" s="201"/>
      <c r="B27" s="457"/>
      <c r="C27" s="654" t="s">
        <v>530</v>
      </c>
      <c r="D27" s="655"/>
      <c r="E27" s="458" t="s">
        <v>149</v>
      </c>
      <c r="F27" s="458" t="s">
        <v>49</v>
      </c>
      <c r="G27" s="458" t="s">
        <v>49</v>
      </c>
      <c r="H27" s="458" t="s">
        <v>49</v>
      </c>
      <c r="I27" s="279"/>
      <c r="J27" s="670"/>
      <c r="L27"/>
      <c r="M27"/>
      <c r="N27"/>
      <c r="O27"/>
      <c r="P27"/>
      <c r="Q27"/>
      <c r="R27"/>
      <c r="S27"/>
    </row>
    <row r="28" spans="1:19" s="254" customFormat="1">
      <c r="A28" s="201"/>
      <c r="B28" s="457"/>
      <c r="C28" s="652" t="s">
        <v>531</v>
      </c>
      <c r="D28" s="653"/>
      <c r="E28" s="458" t="s">
        <v>41</v>
      </c>
      <c r="F28" s="458" t="s">
        <v>47</v>
      </c>
      <c r="G28" s="458" t="s">
        <v>47</v>
      </c>
      <c r="H28" s="458" t="s">
        <v>46</v>
      </c>
      <c r="I28" s="279" t="s">
        <v>678</v>
      </c>
      <c r="J28" s="670"/>
      <c r="L28"/>
      <c r="M28"/>
      <c r="N28"/>
      <c r="O28"/>
      <c r="P28"/>
      <c r="Q28"/>
      <c r="R28"/>
      <c r="S28"/>
    </row>
    <row r="29" spans="1:19" s="254" customFormat="1" ht="56.25">
      <c r="A29" s="201"/>
      <c r="B29" s="457"/>
      <c r="C29" s="460" t="s">
        <v>428</v>
      </c>
      <c r="D29" s="452" t="s">
        <v>679</v>
      </c>
      <c r="E29" s="458" t="s">
        <v>42</v>
      </c>
      <c r="F29" s="458" t="s">
        <v>47</v>
      </c>
      <c r="G29" s="458" t="s">
        <v>47</v>
      </c>
      <c r="H29" s="458" t="s">
        <v>46</v>
      </c>
      <c r="I29" s="279" t="s">
        <v>681</v>
      </c>
      <c r="J29" s="670"/>
      <c r="L29"/>
      <c r="M29"/>
      <c r="N29"/>
      <c r="O29"/>
      <c r="P29"/>
      <c r="Q29"/>
      <c r="R29"/>
      <c r="S29"/>
    </row>
    <row r="30" spans="1:19" s="254" customFormat="1" ht="45">
      <c r="A30" s="201"/>
      <c r="B30" s="457"/>
      <c r="C30" s="460" t="s">
        <v>428</v>
      </c>
      <c r="D30" s="452" t="s">
        <v>680</v>
      </c>
      <c r="E30" s="458" t="s">
        <v>41</v>
      </c>
      <c r="F30" s="458" t="s">
        <v>48</v>
      </c>
      <c r="G30" s="458" t="s">
        <v>48</v>
      </c>
      <c r="H30" s="458" t="s">
        <v>46</v>
      </c>
      <c r="I30" s="279" t="s">
        <v>682</v>
      </c>
      <c r="J30" s="670"/>
      <c r="K30" s="461"/>
      <c r="L30"/>
      <c r="M30"/>
      <c r="N30"/>
      <c r="O30"/>
      <c r="P30"/>
      <c r="Q30"/>
      <c r="R30"/>
      <c r="S30"/>
    </row>
    <row r="31" spans="1:19" ht="30" customHeight="1">
      <c r="A31" s="25"/>
      <c r="B31" s="182"/>
      <c r="C31" s="677" t="s">
        <v>429</v>
      </c>
      <c r="D31" s="677"/>
      <c r="E31" s="643" t="s">
        <v>433</v>
      </c>
      <c r="F31" s="643"/>
      <c r="G31" s="643"/>
      <c r="H31" s="643"/>
      <c r="I31" s="366" t="s">
        <v>430</v>
      </c>
      <c r="J31" s="68"/>
      <c r="L31"/>
      <c r="M31"/>
      <c r="N31"/>
      <c r="O31"/>
      <c r="P31"/>
      <c r="Q31"/>
      <c r="R31"/>
      <c r="S31"/>
    </row>
    <row r="32" spans="1:19" ht="18" customHeight="1">
      <c r="A32" s="16" t="s">
        <v>273</v>
      </c>
      <c r="B32" s="661" t="s">
        <v>286</v>
      </c>
      <c r="C32" s="661"/>
      <c r="D32" s="291"/>
      <c r="E32" s="72"/>
      <c r="F32" s="16"/>
      <c r="G32" s="16"/>
      <c r="H32" s="16"/>
      <c r="I32" s="16"/>
      <c r="J32" s="63"/>
      <c r="L32"/>
      <c r="M32"/>
      <c r="N32"/>
      <c r="O32"/>
      <c r="P32"/>
      <c r="Q32"/>
      <c r="R32"/>
      <c r="S32"/>
    </row>
    <row r="33" spans="1:10" ht="12.75" customHeight="1">
      <c r="A33" s="36"/>
      <c r="B33" s="73"/>
      <c r="C33" s="73"/>
      <c r="D33" s="73"/>
      <c r="E33" s="72"/>
      <c r="F33" s="16"/>
      <c r="G33" s="16"/>
      <c r="H33" s="16"/>
      <c r="I33" s="16"/>
      <c r="J33" s="63"/>
    </row>
    <row r="34" spans="1:10" ht="34.5" customHeight="1">
      <c r="A34" s="36"/>
      <c r="B34" s="73"/>
      <c r="C34" s="638" t="s">
        <v>107</v>
      </c>
      <c r="D34" s="658"/>
      <c r="E34" s="682" t="s">
        <v>327</v>
      </c>
      <c r="F34" s="682"/>
      <c r="G34" s="682"/>
      <c r="H34" s="683"/>
      <c r="I34" s="189" t="s">
        <v>101</v>
      </c>
      <c r="J34" s="63"/>
    </row>
    <row r="35" spans="1:10" ht="247.5">
      <c r="A35" s="36"/>
      <c r="B35" s="73"/>
      <c r="C35" s="675" t="s">
        <v>94</v>
      </c>
      <c r="D35" s="676"/>
      <c r="E35" s="662" t="s">
        <v>712</v>
      </c>
      <c r="F35" s="663"/>
      <c r="G35" s="663"/>
      <c r="H35" s="663"/>
      <c r="I35" s="275" t="s">
        <v>683</v>
      </c>
      <c r="J35" s="74"/>
    </row>
    <row r="36" spans="1:10" ht="123.75">
      <c r="A36" s="36"/>
      <c r="B36" s="73"/>
      <c r="C36" s="645" t="s">
        <v>95</v>
      </c>
      <c r="D36" s="646"/>
      <c r="E36" s="674" t="s">
        <v>684</v>
      </c>
      <c r="F36" s="674"/>
      <c r="G36" s="674"/>
      <c r="H36" s="674"/>
      <c r="I36" s="276" t="s">
        <v>685</v>
      </c>
      <c r="J36" s="75"/>
    </row>
    <row r="37" spans="1:10" ht="30" customHeight="1">
      <c r="A37" s="364"/>
      <c r="B37" s="365"/>
      <c r="C37" s="365"/>
      <c r="D37" s="365"/>
      <c r="E37" s="365"/>
      <c r="F37" s="365"/>
      <c r="G37" s="365"/>
      <c r="H37" s="365"/>
      <c r="I37" s="367" t="s">
        <v>431</v>
      </c>
      <c r="J37" s="60"/>
    </row>
    <row r="38" spans="1:10" ht="12" customHeight="1">
      <c r="A38" s="25"/>
      <c r="B38" s="647"/>
      <c r="C38" s="647"/>
      <c r="D38" s="647"/>
      <c r="E38" s="647"/>
      <c r="F38" s="647"/>
      <c r="G38" s="647"/>
      <c r="H38" s="647"/>
      <c r="I38" s="647"/>
      <c r="J38" s="68"/>
    </row>
    <row r="39" spans="1:10" ht="18" customHeight="1">
      <c r="A39" s="20" t="s">
        <v>274</v>
      </c>
      <c r="B39" s="660" t="s">
        <v>285</v>
      </c>
      <c r="C39" s="660"/>
      <c r="D39" s="290"/>
      <c r="E39" s="76"/>
      <c r="F39" s="20"/>
      <c r="G39" s="25"/>
      <c r="H39" s="20"/>
      <c r="I39" s="26"/>
      <c r="J39" s="62"/>
    </row>
    <row r="40" spans="1:10" ht="12" customHeight="1">
      <c r="A40" s="25"/>
      <c r="B40" s="635"/>
      <c r="C40" s="635"/>
      <c r="D40" s="635"/>
      <c r="E40" s="635"/>
      <c r="F40" s="635"/>
      <c r="G40" s="635"/>
      <c r="H40" s="635"/>
      <c r="I40" s="635"/>
      <c r="J40" s="635"/>
    </row>
    <row r="41" spans="1:10" ht="30.75" customHeight="1">
      <c r="A41" s="25"/>
      <c r="B41" s="25"/>
      <c r="C41" s="638" t="s">
        <v>341</v>
      </c>
      <c r="D41" s="639"/>
      <c r="E41" s="230" t="s">
        <v>342</v>
      </c>
      <c r="F41" s="230" t="s">
        <v>344</v>
      </c>
      <c r="G41" s="230" t="s">
        <v>343</v>
      </c>
      <c r="H41" s="231" t="s">
        <v>92</v>
      </c>
      <c r="I41" s="230" t="s">
        <v>108</v>
      </c>
      <c r="J41" s="77"/>
    </row>
    <row r="42" spans="1:10" ht="33.75">
      <c r="A42" s="25"/>
      <c r="B42" s="25"/>
      <c r="C42" s="625" t="s">
        <v>483</v>
      </c>
      <c r="D42" s="626"/>
      <c r="E42" s="277" t="s">
        <v>714</v>
      </c>
      <c r="F42" s="274" t="s">
        <v>43</v>
      </c>
      <c r="G42" s="274" t="s">
        <v>40</v>
      </c>
      <c r="H42" s="274" t="s">
        <v>46</v>
      </c>
      <c r="I42" s="278" t="s">
        <v>686</v>
      </c>
      <c r="J42" s="641"/>
    </row>
    <row r="43" spans="1:10">
      <c r="A43" s="25"/>
      <c r="B43" s="25"/>
      <c r="C43" s="627"/>
      <c r="D43" s="628"/>
      <c r="E43" s="277" t="s">
        <v>89</v>
      </c>
      <c r="F43" s="274" t="s">
        <v>43</v>
      </c>
      <c r="G43" s="274" t="s">
        <v>40</v>
      </c>
      <c r="H43" s="274" t="s">
        <v>46</v>
      </c>
      <c r="I43" s="278" t="s">
        <v>687</v>
      </c>
      <c r="J43" s="641"/>
    </row>
    <row r="44" spans="1:10" ht="78.75">
      <c r="A44" s="25"/>
      <c r="B44" s="25"/>
      <c r="C44" s="629" t="s">
        <v>484</v>
      </c>
      <c r="D44" s="630"/>
      <c r="E44" s="277" t="s">
        <v>715</v>
      </c>
      <c r="F44" s="274" t="s">
        <v>356</v>
      </c>
      <c r="G44" s="274" t="s">
        <v>42</v>
      </c>
      <c r="H44" s="274" t="s">
        <v>54</v>
      </c>
      <c r="I44" s="278" t="s">
        <v>688</v>
      </c>
      <c r="J44" s="641"/>
    </row>
    <row r="45" spans="1:10" ht="33.75">
      <c r="A45" s="25"/>
      <c r="B45" s="25"/>
      <c r="C45" s="631"/>
      <c r="D45" s="632"/>
      <c r="E45" s="277" t="s">
        <v>716</v>
      </c>
      <c r="F45" s="274" t="s">
        <v>356</v>
      </c>
      <c r="G45" s="274" t="s">
        <v>41</v>
      </c>
      <c r="H45" s="274" t="s">
        <v>54</v>
      </c>
      <c r="I45" s="278" t="s">
        <v>689</v>
      </c>
      <c r="J45" s="641"/>
    </row>
    <row r="46" spans="1:10" ht="33.75">
      <c r="A46" s="25"/>
      <c r="B46" s="25"/>
      <c r="C46" s="633"/>
      <c r="D46" s="634"/>
      <c r="E46" s="277" t="s">
        <v>717</v>
      </c>
      <c r="F46" s="274" t="s">
        <v>43</v>
      </c>
      <c r="G46" s="274" t="s">
        <v>40</v>
      </c>
      <c r="H46" s="274" t="s">
        <v>46</v>
      </c>
      <c r="I46" s="278" t="s">
        <v>690</v>
      </c>
      <c r="J46" s="641"/>
    </row>
    <row r="47" spans="1:10" ht="45">
      <c r="A47" s="25"/>
      <c r="B47" s="25"/>
      <c r="C47" s="648" t="s">
        <v>485</v>
      </c>
      <c r="D47" s="649"/>
      <c r="E47" s="277" t="s">
        <v>718</v>
      </c>
      <c r="F47" s="274" t="s">
        <v>43</v>
      </c>
      <c r="G47" s="274" t="s">
        <v>41</v>
      </c>
      <c r="H47" s="274" t="s">
        <v>46</v>
      </c>
      <c r="I47" s="278" t="s">
        <v>691</v>
      </c>
      <c r="J47" s="641"/>
    </row>
    <row r="48" spans="1:10" ht="45">
      <c r="A48" s="25"/>
      <c r="B48" s="25"/>
      <c r="C48" s="629" t="s">
        <v>486</v>
      </c>
      <c r="D48" s="630"/>
      <c r="E48" s="277" t="s">
        <v>719</v>
      </c>
      <c r="F48" s="274" t="s">
        <v>356</v>
      </c>
      <c r="G48" s="274" t="s">
        <v>41</v>
      </c>
      <c r="H48" s="274" t="s">
        <v>46</v>
      </c>
      <c r="I48" s="278" t="s">
        <v>692</v>
      </c>
      <c r="J48" s="641"/>
    </row>
    <row r="49" spans="1:10" ht="45">
      <c r="A49" s="25"/>
      <c r="B49" s="25"/>
      <c r="C49" s="631"/>
      <c r="D49" s="632"/>
      <c r="E49" s="277" t="s">
        <v>89</v>
      </c>
      <c r="F49" s="274" t="s">
        <v>43</v>
      </c>
      <c r="G49" s="274" t="s">
        <v>41</v>
      </c>
      <c r="H49" s="274" t="s">
        <v>46</v>
      </c>
      <c r="I49" s="278" t="s">
        <v>693</v>
      </c>
      <c r="J49" s="641"/>
    </row>
    <row r="50" spans="1:10" ht="67.5">
      <c r="A50" s="25"/>
      <c r="B50" s="25"/>
      <c r="C50" s="633"/>
      <c r="D50" s="634"/>
      <c r="E50" s="277" t="s">
        <v>720</v>
      </c>
      <c r="F50" s="274" t="s">
        <v>43</v>
      </c>
      <c r="G50" s="274" t="s">
        <v>41</v>
      </c>
      <c r="H50" s="274" t="s">
        <v>46</v>
      </c>
      <c r="I50" s="278" t="s">
        <v>694</v>
      </c>
      <c r="J50" s="641"/>
    </row>
    <row r="51" spans="1:10" hidden="1">
      <c r="A51" s="25"/>
      <c r="B51" s="25"/>
      <c r="C51" s="636" t="s">
        <v>487</v>
      </c>
      <c r="D51" s="640" t="s">
        <v>486</v>
      </c>
      <c r="E51" s="277"/>
      <c r="F51" s="274" t="s">
        <v>366</v>
      </c>
      <c r="G51" s="274" t="s">
        <v>366</v>
      </c>
      <c r="H51" s="274" t="s">
        <v>366</v>
      </c>
      <c r="I51" s="278"/>
      <c r="J51" s="641"/>
    </row>
    <row r="52" spans="1:10" hidden="1">
      <c r="A52" s="25"/>
      <c r="B52" s="25"/>
      <c r="C52" s="636" t="s">
        <v>7</v>
      </c>
      <c r="D52" s="637"/>
      <c r="E52" s="277"/>
      <c r="F52" s="274" t="s">
        <v>366</v>
      </c>
      <c r="G52" s="274" t="s">
        <v>366</v>
      </c>
      <c r="H52" s="274" t="s">
        <v>366</v>
      </c>
      <c r="I52" s="278"/>
      <c r="J52" s="641"/>
    </row>
    <row r="53" spans="1:10" ht="33.75">
      <c r="A53" s="25"/>
      <c r="B53" s="25"/>
      <c r="C53" s="625" t="s">
        <v>198</v>
      </c>
      <c r="D53" s="626"/>
      <c r="E53" s="277" t="s">
        <v>721</v>
      </c>
      <c r="F53" s="274" t="s">
        <v>43</v>
      </c>
      <c r="G53" s="274" t="s">
        <v>41</v>
      </c>
      <c r="H53" s="274" t="s">
        <v>46</v>
      </c>
      <c r="I53" s="278" t="s">
        <v>695</v>
      </c>
      <c r="J53" s="641"/>
    </row>
    <row r="54" spans="1:10">
      <c r="A54" s="25"/>
      <c r="B54" s="25"/>
      <c r="C54" s="627"/>
      <c r="D54" s="628"/>
      <c r="E54" s="277" t="s">
        <v>722</v>
      </c>
      <c r="F54" s="274" t="s">
        <v>43</v>
      </c>
      <c r="G54" s="274" t="s">
        <v>41</v>
      </c>
      <c r="H54" s="274" t="s">
        <v>54</v>
      </c>
      <c r="I54" s="278" t="s">
        <v>696</v>
      </c>
      <c r="J54" s="641"/>
    </row>
    <row r="55" spans="1:10" ht="33.75">
      <c r="A55" s="25"/>
      <c r="B55" s="25"/>
      <c r="C55" s="625" t="s">
        <v>128</v>
      </c>
      <c r="D55" s="626"/>
      <c r="E55" s="277" t="s">
        <v>723</v>
      </c>
      <c r="F55" s="274" t="s">
        <v>356</v>
      </c>
      <c r="G55" s="274" t="s">
        <v>42</v>
      </c>
      <c r="H55" s="274" t="s">
        <v>46</v>
      </c>
      <c r="I55" s="278" t="s">
        <v>697</v>
      </c>
      <c r="J55" s="641"/>
    </row>
    <row r="56" spans="1:10" ht="67.5">
      <c r="A56" s="25"/>
      <c r="B56" s="25"/>
      <c r="C56" s="650"/>
      <c r="D56" s="651"/>
      <c r="E56" s="277" t="s">
        <v>724</v>
      </c>
      <c r="F56" s="274" t="s">
        <v>43</v>
      </c>
      <c r="G56" s="274" t="s">
        <v>42</v>
      </c>
      <c r="H56" s="274" t="s">
        <v>46</v>
      </c>
      <c r="I56" s="278" t="s">
        <v>698</v>
      </c>
      <c r="J56" s="641"/>
    </row>
    <row r="57" spans="1:10" ht="45">
      <c r="A57" s="25"/>
      <c r="B57" s="25"/>
      <c r="C57" s="650"/>
      <c r="D57" s="651"/>
      <c r="E57" s="277" t="s">
        <v>725</v>
      </c>
      <c r="F57" s="274" t="s">
        <v>43</v>
      </c>
      <c r="G57" s="274" t="s">
        <v>42</v>
      </c>
      <c r="H57" s="274" t="s">
        <v>46</v>
      </c>
      <c r="I57" s="278" t="s">
        <v>699</v>
      </c>
      <c r="J57" s="641"/>
    </row>
    <row r="58" spans="1:10" ht="45">
      <c r="A58" s="25"/>
      <c r="B58" s="25"/>
      <c r="C58" s="627"/>
      <c r="D58" s="628"/>
      <c r="E58" s="277" t="s">
        <v>726</v>
      </c>
      <c r="F58" s="274" t="s">
        <v>43</v>
      </c>
      <c r="G58" s="274" t="s">
        <v>41</v>
      </c>
      <c r="H58" s="274" t="s">
        <v>46</v>
      </c>
      <c r="I58" s="278" t="s">
        <v>700</v>
      </c>
      <c r="J58" s="641"/>
    </row>
    <row r="59" spans="1:10" ht="33.75">
      <c r="A59" s="25"/>
      <c r="B59" s="25"/>
      <c r="C59" s="629" t="s">
        <v>488</v>
      </c>
      <c r="D59" s="630"/>
      <c r="E59" s="277" t="s">
        <v>727</v>
      </c>
      <c r="F59" s="274" t="s">
        <v>356</v>
      </c>
      <c r="G59" s="274" t="s">
        <v>42</v>
      </c>
      <c r="H59" s="274" t="s">
        <v>54</v>
      </c>
      <c r="I59" s="278" t="s">
        <v>701</v>
      </c>
      <c r="J59" s="641"/>
    </row>
    <row r="60" spans="1:10" ht="45">
      <c r="A60" s="25"/>
      <c r="B60" s="25"/>
      <c r="C60" s="631"/>
      <c r="D60" s="632"/>
      <c r="E60" s="428" t="s">
        <v>728</v>
      </c>
      <c r="F60" s="274" t="s">
        <v>356</v>
      </c>
      <c r="G60" s="274" t="s">
        <v>41</v>
      </c>
      <c r="H60" s="274" t="s">
        <v>46</v>
      </c>
      <c r="I60" s="429" t="s">
        <v>702</v>
      </c>
      <c r="J60" s="641"/>
    </row>
    <row r="61" spans="1:10" ht="22.5">
      <c r="A61" s="25"/>
      <c r="B61" s="25"/>
      <c r="C61" s="631"/>
      <c r="D61" s="632"/>
      <c r="E61" s="428" t="s">
        <v>729</v>
      </c>
      <c r="F61" s="274" t="s">
        <v>356</v>
      </c>
      <c r="G61" s="274" t="s">
        <v>42</v>
      </c>
      <c r="H61" s="274" t="s">
        <v>54</v>
      </c>
      <c r="I61" s="429" t="s">
        <v>703</v>
      </c>
      <c r="J61" s="641"/>
    </row>
    <row r="62" spans="1:10" ht="33.75">
      <c r="A62" s="25"/>
      <c r="B62" s="25"/>
      <c r="C62" s="633"/>
      <c r="D62" s="634"/>
      <c r="E62" s="428" t="s">
        <v>730</v>
      </c>
      <c r="F62" s="274" t="s">
        <v>43</v>
      </c>
      <c r="G62" s="274" t="s">
        <v>149</v>
      </c>
      <c r="H62" s="274" t="s">
        <v>44</v>
      </c>
      <c r="I62" s="429" t="s">
        <v>704</v>
      </c>
      <c r="J62" s="641"/>
    </row>
    <row r="63" spans="1:10" hidden="1">
      <c r="A63" s="25"/>
      <c r="B63" s="25"/>
      <c r="C63" s="636" t="s">
        <v>489</v>
      </c>
      <c r="D63" s="637"/>
      <c r="E63" s="428"/>
      <c r="F63" s="274" t="s">
        <v>366</v>
      </c>
      <c r="G63" s="274" t="s">
        <v>366</v>
      </c>
      <c r="H63" s="274" t="s">
        <v>366</v>
      </c>
      <c r="I63" s="429"/>
      <c r="J63" s="641"/>
    </row>
    <row r="64" spans="1:10" hidden="1">
      <c r="A64" s="25"/>
      <c r="B64" s="25"/>
      <c r="C64" s="678" t="s">
        <v>490</v>
      </c>
      <c r="D64" s="679"/>
      <c r="E64" s="428"/>
      <c r="F64" s="274" t="s">
        <v>366</v>
      </c>
      <c r="G64" s="274" t="s">
        <v>366</v>
      </c>
      <c r="H64" s="274" t="s">
        <v>366</v>
      </c>
      <c r="I64" s="429"/>
      <c r="J64" s="641"/>
    </row>
    <row r="65" spans="1:12" ht="45">
      <c r="A65" s="25"/>
      <c r="B65" s="25"/>
      <c r="C65" s="680" t="s">
        <v>428</v>
      </c>
      <c r="D65" s="681" t="s">
        <v>545</v>
      </c>
      <c r="E65" s="469" t="s">
        <v>731</v>
      </c>
      <c r="F65" s="274" t="s">
        <v>356</v>
      </c>
      <c r="G65" s="274" t="s">
        <v>41</v>
      </c>
      <c r="H65" s="274" t="s">
        <v>46</v>
      </c>
      <c r="I65" s="279" t="s">
        <v>705</v>
      </c>
      <c r="J65" s="641"/>
    </row>
    <row r="66" spans="1:12">
      <c r="A66" s="25"/>
      <c r="B66" s="25"/>
      <c r="C66" s="680"/>
      <c r="D66" s="681"/>
      <c r="E66" s="470" t="s">
        <v>89</v>
      </c>
      <c r="F66" s="274" t="s">
        <v>356</v>
      </c>
      <c r="G66" s="274" t="s">
        <v>41</v>
      </c>
      <c r="H66" s="274" t="s">
        <v>46</v>
      </c>
      <c r="I66" s="279" t="s">
        <v>706</v>
      </c>
      <c r="J66" s="468"/>
    </row>
    <row r="67" spans="1:12" ht="45">
      <c r="A67" s="25"/>
      <c r="B67" s="25"/>
      <c r="C67" s="680"/>
      <c r="D67" s="681"/>
      <c r="E67" s="469" t="s">
        <v>732</v>
      </c>
      <c r="F67" s="274" t="s">
        <v>356</v>
      </c>
      <c r="G67" s="274" t="s">
        <v>40</v>
      </c>
      <c r="H67" s="274" t="s">
        <v>54</v>
      </c>
      <c r="I67" s="279" t="s">
        <v>707</v>
      </c>
      <c r="J67" s="468"/>
    </row>
    <row r="68" spans="1:12" ht="33.75">
      <c r="A68" s="25"/>
      <c r="B68" s="25"/>
      <c r="C68" s="680"/>
      <c r="D68" s="681"/>
      <c r="E68" s="469" t="s">
        <v>733</v>
      </c>
      <c r="F68" s="274" t="s">
        <v>356</v>
      </c>
      <c r="G68" s="274" t="s">
        <v>42</v>
      </c>
      <c r="H68" s="274" t="s">
        <v>54</v>
      </c>
      <c r="I68" s="279" t="s">
        <v>708</v>
      </c>
      <c r="J68" s="468"/>
    </row>
    <row r="69" spans="1:12" ht="22.5">
      <c r="A69" s="25"/>
      <c r="B69" s="25"/>
      <c r="C69" s="680"/>
      <c r="D69" s="681"/>
      <c r="E69" s="469" t="s">
        <v>734</v>
      </c>
      <c r="F69" s="274" t="s">
        <v>356</v>
      </c>
      <c r="G69" s="274" t="s">
        <v>42</v>
      </c>
      <c r="H69" s="274" t="s">
        <v>54</v>
      </c>
      <c r="I69" s="279" t="s">
        <v>709</v>
      </c>
      <c r="J69" s="468"/>
    </row>
    <row r="70" spans="1:12" ht="30" customHeight="1">
      <c r="A70" s="25"/>
      <c r="B70" s="25"/>
      <c r="C70" s="642" t="s">
        <v>429</v>
      </c>
      <c r="D70" s="642"/>
      <c r="E70" s="644" t="s">
        <v>435</v>
      </c>
      <c r="F70" s="643"/>
      <c r="G70" s="643"/>
      <c r="H70" s="643"/>
      <c r="I70" s="366" t="s">
        <v>432</v>
      </c>
      <c r="J70" s="62"/>
    </row>
    <row r="71" spans="1:12" ht="18" customHeight="1">
      <c r="A71" s="25"/>
      <c r="B71" s="20"/>
      <c r="C71" s="20"/>
      <c r="D71" s="198"/>
      <c r="E71" s="20"/>
      <c r="F71" s="20"/>
      <c r="G71" s="20"/>
      <c r="H71" s="20"/>
      <c r="I71" s="20"/>
      <c r="J71" s="68"/>
      <c r="K71" s="52"/>
      <c r="L71" s="52"/>
    </row>
    <row r="72" spans="1:12" ht="24.95" customHeight="1">
      <c r="A72" s="42"/>
      <c r="B72" s="42"/>
      <c r="C72" s="42"/>
      <c r="D72" s="42"/>
      <c r="E72" s="42"/>
      <c r="F72" s="42"/>
      <c r="G72" s="168"/>
      <c r="H72" s="42"/>
      <c r="I72" s="179" t="s">
        <v>325</v>
      </c>
      <c r="J72" s="378" t="s">
        <v>326</v>
      </c>
    </row>
    <row r="73" spans="1:12" ht="15">
      <c r="B73" s="55"/>
      <c r="C73" s="6"/>
      <c r="D73" s="196"/>
      <c r="E73" s="6"/>
      <c r="F73" s="6"/>
      <c r="G73" s="6"/>
      <c r="H73" s="6"/>
      <c r="I73" s="6"/>
      <c r="J73" s="46"/>
      <c r="K73" s="52"/>
      <c r="L73" s="52"/>
    </row>
    <row r="74" spans="1:12">
      <c r="B74" s="56"/>
      <c r="C74" s="6"/>
      <c r="D74" s="196"/>
      <c r="E74" s="6"/>
      <c r="F74" s="6"/>
      <c r="G74" s="6"/>
      <c r="H74" s="6"/>
      <c r="I74" s="6"/>
      <c r="J74" s="46"/>
      <c r="K74" s="52"/>
      <c r="L74" s="52"/>
    </row>
    <row r="75" spans="1:12">
      <c r="B75" s="57"/>
      <c r="J75" s="46"/>
    </row>
  </sheetData>
  <dataConsolidate/>
  <mergeCells count="54">
    <mergeCell ref="J20:J30"/>
    <mergeCell ref="B17:J17"/>
    <mergeCell ref="F18:H18"/>
    <mergeCell ref="E36:H36"/>
    <mergeCell ref="C21:D21"/>
    <mergeCell ref="C28:D28"/>
    <mergeCell ref="C24:D24"/>
    <mergeCell ref="C35:D35"/>
    <mergeCell ref="C31:D31"/>
    <mergeCell ref="C20:D20"/>
    <mergeCell ref="E34:H34"/>
    <mergeCell ref="B6:I6"/>
    <mergeCell ref="B16:I16"/>
    <mergeCell ref="B32:C32"/>
    <mergeCell ref="E35:H35"/>
    <mergeCell ref="B14:I14"/>
    <mergeCell ref="F10:G10"/>
    <mergeCell ref="F11:G11"/>
    <mergeCell ref="F12:G12"/>
    <mergeCell ref="C12:D12"/>
    <mergeCell ref="C19:D19"/>
    <mergeCell ref="B7:F7"/>
    <mergeCell ref="F9:G9"/>
    <mergeCell ref="C9:D9"/>
    <mergeCell ref="C10:D10"/>
    <mergeCell ref="C11:D11"/>
    <mergeCell ref="C22:D22"/>
    <mergeCell ref="C23:D23"/>
    <mergeCell ref="C25:D25"/>
    <mergeCell ref="C26:D26"/>
    <mergeCell ref="C34:D34"/>
    <mergeCell ref="C27:D27"/>
    <mergeCell ref="C70:D70"/>
    <mergeCell ref="E31:H31"/>
    <mergeCell ref="E70:H70"/>
    <mergeCell ref="C36:D36"/>
    <mergeCell ref="B38:I38"/>
    <mergeCell ref="C63:D63"/>
    <mergeCell ref="C47:D47"/>
    <mergeCell ref="C53:D54"/>
    <mergeCell ref="C55:D58"/>
    <mergeCell ref="C59:D62"/>
    <mergeCell ref="C64:D64"/>
    <mergeCell ref="B39:C39"/>
    <mergeCell ref="C65:C69"/>
    <mergeCell ref="D65:D69"/>
    <mergeCell ref="C42:D43"/>
    <mergeCell ref="C44:D46"/>
    <mergeCell ref="C48:D50"/>
    <mergeCell ref="B40:J40"/>
    <mergeCell ref="C52:D52"/>
    <mergeCell ref="C41:D41"/>
    <mergeCell ref="C51:D51"/>
    <mergeCell ref="J42:J65"/>
  </mergeCells>
  <dataValidations xWindow="659" yWindow="939" count="70">
    <dataValidation type="list" allowBlank="1" showInputMessage="1" showErrorMessage="1" sqref="E20:E30 G42:G69">
      <formula1>HazardLevel</formula1>
    </dataValidation>
    <dataValidation type="list" allowBlank="1" showInputMessage="1" showErrorMessage="1" sqref="H20:H30 H42:H69">
      <formula1>Timeframe</formula1>
    </dataValidation>
    <dataValidation type="list" allowBlank="1" showInputMessage="1" showErrorMessage="1" sqref="F42:F69">
      <formula1>OccurenceLikelihood</formula1>
    </dataValidation>
    <dataValidation allowBlank="1" showInputMessage="1" showErrorMessage="1" promptTitle="(indicative timeframe)" prompt="short-term: 0-5 years_x000a_medium-term: 5-15 years_x000a_long-term: over 15 years" sqref="H41"/>
    <dataValidation allowBlank="1" showInputMessage="1" showErrorMessage="1" promptTitle="Impacts" prompt="Effects on lives, livelihoods, health, ecosystems, economies, societies, cultures, services, and infrastructure due to the interaction of climate change or hazardous climate events occurring without adaptation actions." sqref="B39:D39"/>
    <dataValidation allowBlank="1" showInputMessage="1" showErrorMessage="1" promptTitle="Vulnerability" prompt="Degree to which a system is susceptible to, and unable to cope with, adverse effects of climate change, including climate variability and extremes (the opposite of resilience)." sqref="C34"/>
    <dataValidation type="list" allowBlank="1" showInputMessage="1" showErrorMessage="1" sqref="F20:G30">
      <formula1>ExpectedChange</formula1>
    </dataValidation>
    <dataValidation allowBlank="1" showInputMessage="1" showErrorMessage="1" promptTitle="Climate Hazard" prompt="The potential occurrence of a natural or human-induced physical event or trend or physical impact that may cause loss of life, injury, or other health impacts, as well as damage and loss to property, infrastructure, etc." sqref="B16:I16"/>
    <dataValidation allowBlank="1" showInputMessage="1" showErrorMessage="1" promptTitle="Flood" prompt="The overflowing of the normal confines of a stream or other body of water, or the accumulation of water over areas that are not normally submerged. Floods include river/fluvial floods, flash floods, pluvial floods, sewer floods, coastal floods, etc." sqref="C23"/>
    <dataValidation allowBlank="1" showInputMessage="1" showErrorMessage="1" promptTitle="Drought" prompt="A period of abnormally dry weather long enough to cause a serious hydrological imbalance. " sqref="C25"/>
    <dataValidation allowBlank="1" showInputMessage="1" showErrorMessage="1" promptTitle="Storm" prompt="An atmospheric disturbance that can be manifested in strong winds and accompanied by rain, snow, or other precipitation and by thunder and lightning." sqref="C26"/>
    <dataValidation allowBlank="1" showErrorMessage="1" promptTitle="Vulnerability" prompt="Degree to which a system is susceptible to, and unable to cope with, adverse effects of climate change, including climate variability and extremes (the opposite of resilience)." sqref="B34:B36 B33:D33"/>
    <dataValidation allowBlank="1" showInputMessage="1" showErrorMessage="1" promptTitle="Vulnerability" prompt="Degree to which a system is susceptible to, and unable to cope with, adverse effects of climate change, including climate variability and extremes." sqref="B32:D32"/>
    <dataValidation allowBlank="1" showInputMessage="1" showErrorMessage="1" prompt="e.g. % share of sensitive population groups" sqref="I35"/>
    <dataValidation allowBlank="1" showInputMessage="1" showErrorMessage="1" prompt="e.g. % of low-lying or at altitude areas / at costs or rivers" sqref="I36"/>
    <dataValidation allowBlank="1" showInputMessage="1" showErrorMessage="1" prompt="Describe the socio-economic vulnerabilities of your territory (e.g. population composition, population density, economic situation) as well as the factors that tend to increase them." sqref="E35:H35"/>
    <dataValidation allowBlank="1" showInputMessage="1" showErrorMessage="1" prompt="Describe the main physical and environmental vulnerabilities of your territory (e.g. geographical location, topography, spatial planning, physical conditions) as well as the factors that tend to increase them." sqref="E36:H36"/>
    <dataValidation allowBlank="1" showInputMessage="1" showErrorMessage="1" prompt="Indicative timeframe in which you expect the risk requency/intensity to change:_x000a_- short-term: 0-5 years_x000a_- medium-term: 5-15 years_x000a_- long-term: over 15 years" sqref="H19"/>
    <dataValidation type="list" allowBlank="1" showInputMessage="1" showErrorMessage="1" sqref="J10:J12">
      <formula1>YesNo</formula1>
    </dataValidation>
    <dataValidation allowBlank="1" showInputMessage="1" showErrorMessage="1" prompt="Specify the year when the Risk &amp; Vulnerability Assessment was carried out." sqref="E9"/>
    <dataValidation allowBlank="1" showInputMessage="1" showErrorMessage="1" prompt="Specify the risk &amp; vulnerability assessment boundary (e.g. municipality, urban community / metropolitan area, province / region, other)." sqref="H9"/>
    <dataValidation allowBlank="1" showInputMessage="1" showErrorMessage="1" promptTitle="Risk &amp; Vulnerability Assessment" prompt="Determines the nature and extent of risk by analysing potential hazards and assessing vulnerability that could pose a potential threat or harm to people, property, livelihoods and the environment on which they depend." sqref="B7:F7"/>
    <dataValidation allowBlank="1" showInputMessage="1" showErrorMessage="1" prompt="Permission to publish on the CoM website?_x000a_Select √: Yes or ×: No in the drop-down menu." sqref="J9"/>
    <dataValidation allowBlank="1" showInputMessage="1" showErrorMessage="1" prompt="e.g. frequency and length of heatwaves" sqref="I20"/>
    <dataValidation allowBlank="1" showInputMessage="1" showErrorMessage="1" prompt="e.g. frequency and length of cold days, frost days, snow days and cold spells" sqref="I21"/>
    <dataValidation allowBlank="1" showInputMessage="1" showErrorMessage="1" prompt="e.g. expected precipitation change" sqref="I22"/>
    <dataValidation allowBlank="1" showInputMessage="1" showErrorMessage="1" prompt="e.g. flooding type: pluvial/coastal/fluvial/inland" sqref="I23"/>
    <dataValidation allowBlank="1" showInputMessage="1" showErrorMessage="1" prompt="e.g. strom type: severe wind, ligthening / thunderstorm, rain storm" sqref="I26"/>
    <dataValidation allowBlank="1" showInputMessage="1" showErrorMessage="1" prompt="e.g. number or % of buildings damaged" sqref="I42:I43"/>
    <dataValidation allowBlank="1" showInputMessage="1" showErrorMessage="1" prompt="e.g. number or % of transport infrastructure damaged, number of days with public transport interruptions" sqref="I44:I46"/>
    <dataValidation allowBlank="1" showInputMessage="1" showErrorMessage="1" prompt="% of grey/blue/green areas affected" sqref="I52"/>
    <dataValidation allowBlank="1" showInputMessage="1" showErrorMessage="1" prompt="e.g. % of habitat losses" sqref="I55:I58"/>
    <dataValidation allowBlank="1" showInputMessage="1" showErrorMessage="1" prompt="e.g. % change in crop yield, % livestock loss" sqref="I53:I54"/>
    <dataValidation allowBlank="1" showInputMessage="1" showErrorMessage="1" prompt="e.g. € annual direct economic losses, number or % of ICT infrastructure damaged" sqref="I65:I69"/>
    <dataValidation allowBlank="1" showInputMessage="1" showErrorMessage="1" prompt="Temperature being above the 90th percentile of the daily maximum temperature (EEA)" sqref="C20:D20"/>
    <dataValidation allowBlank="1" showInputMessage="1" showErrorMessage="1" prompt="Temperature being below the 10th percentile of minimum daily temperature (EEA)" sqref="C21:D21"/>
    <dataValidation allowBlank="1" showInputMessage="1" showErrorMessage="1" promptTitle="Buildings" prompt="Refers to any (municipal/residential/tertiary, public/private) structure or groups of structures, surrounding spaces, permanently constructed or erected on its site." sqref="C42"/>
    <dataValidation allowBlank="1" showInputMessage="1" showErrorMessage="1" promptTitle="Transport" prompt="Includes road, rail, air and water transport networks and related infrastructure. It comprises an extensive range of both public and private assets and services and excludes all related vessels, vehicles (and related parts and processes)." sqref="C44"/>
    <dataValidation allowBlank="1" showInputMessage="1" showErrorMessage="1" promptTitle="Energy" prompt="Refers to the energy supply service and related infrastructure. It includes coal, crude oil, natural gas liquids, refinery feedstocks, additives, petroleum products, gases, combustible renewables and waste, electricity and heat." sqref="C47:D47"/>
    <dataValidation allowBlank="1" showInputMessage="1" showErrorMessage="1" promptTitle="Water" prompt="Refers to the water supply service and related infrastructure. It also covers water use (e.g. by households, industry, energy production, agriculture, etc.) and (waste-, rain-) water management system, that includes sewers, drainage and treatment systems." sqref="C48"/>
    <dataValidation allowBlank="1" showInputMessage="1" showErrorMessage="1" promptTitle="Waste" prompt="Includes activities related to the management (including collection, treatment and disposal) of various forms of waste, such as solid or non-solid industrial or household waste, as well as contaminated sites." sqref="C51:D51"/>
    <dataValidation allowBlank="1" showInputMessage="1" showErrorMessage="1" promptTitle="Land Use Planning" prompt="Process undertaken by public authorities to identify, evaluate and decide on different options for the use of land, and the subsequent formulation and promulgation of plans or regulations that describe the permitted or acceptable uses." sqref="C52:D52"/>
    <dataValidation allowBlank="1" showInputMessage="1" showErrorMessage="1" promptTitle="Agriculture &amp; Forestry" prompt="Includes land classified/designated for agriculture &amp; forestry use, as well as organisations and industries linked to creation and production within and surrounding the boundaries of the municipality." sqref="C53"/>
    <dataValidation allowBlank="1" showInputMessage="1" showErrorMessage="1" promptTitle="Environment &amp; Biodiversity" prompt="Environment refers to green and blue landscapes, air quality, including urban hinterland; _x000a_Biodiversity refers to the variety of life in a specific region, measurable as the variety within species, between species, and the variety of ecosystems." sqref="C55"/>
    <dataValidation allowBlank="1" showInputMessage="1" showErrorMessage="1" promptTitle="Health" prompt="Refers to the geographical distribution of dominance of pathologies, information indicating effect on well-being of humans linked directly/indirectly to the quality of the environment. It also includes the health care service and related infrastructure." sqref="C59"/>
    <dataValidation allowBlank="1" showInputMessage="1" showErrorMessage="1" promptTitle="Civil Protection &amp; Emergency" prompt="Refers to the operation of the civil protection and emergency services  by or on behalf of public authorities and includes local disaster risk reduction and management (i.e. capacity building, coordination, equipment, emergency planning etc.)." sqref="C63:D63"/>
    <dataValidation allowBlank="1" showInputMessage="1" showErrorMessage="1" promptTitle="Tourism" prompt="Refers to the activities of persons travelling to and staying in places outside their usual environment for not more than 1 year for leisure, business and other purposes not related to the exercise of an activity remunerated from within the place visited." sqref="C64:D64"/>
    <dataValidation allowBlank="1" showInputMessage="1" showErrorMessage="1" promptTitle="Other" prompt="Any other sectors (e.g. Information and Communication Technologies (ICT), Industry, Financial)" sqref="C65"/>
    <dataValidation type="list" allowBlank="1" showInputMessage="1" showErrorMessage="1" sqref="E10:E12">
      <formula1>Year3</formula1>
    </dataValidation>
    <dataValidation allowBlank="1" showInputMessage="1" showErrorMessage="1" promptTitle="Other" prompt="e.g. Ice &amp; Snow" sqref="C29:C30"/>
    <dataValidation allowBlank="1" showInputMessage="1" showErrorMessage="1" prompt="e.g. number or % of energy infrastructure damaged, number of days with energy supply interruptions" sqref="I47"/>
    <dataValidation allowBlank="1" showInputMessage="1" showErrorMessage="1" prompt="e.g. number or % of water infrastructure damaged, number of days with water supply interruptions" sqref="I48:I50"/>
    <dataValidation allowBlank="1" showInputMessage="1" showErrorMessage="1" prompt="e.g. number or % of waste infrastructure damaged" sqref="I51"/>
    <dataValidation allowBlank="1" showInputMessage="1" showErrorMessage="1" prompt="e.g. number of people injured and/or number of death due to extreme weather event(s) (e.g. heat or cold waves)" sqref="I59:I62"/>
    <dataValidation allowBlank="1" showInputMessage="1" showErrorMessage="1" prompt="e.g. average response time (in min.) for police/fire-fighters/emergency services in case of extreme weather events" sqref="I63"/>
    <dataValidation allowBlank="1" showInputMessage="1" showErrorMessage="1" prompt="e.g. % change in tourist flows / tourism activities" sqref="I64"/>
    <dataValidation allowBlank="1" showInputMessage="1" showErrorMessage="1" prompt="e.g. increased demand for cooling and insulation" sqref="E42:E43 E49 E66"/>
    <dataValidation allowBlank="1" showInputMessage="1" showErrorMessage="1" prompt="e.g. damage to transport infrastructure" sqref="E44:E46"/>
    <dataValidation allowBlank="1" showInputMessage="1" showErrorMessage="1" prompt="e.g. damage to electrical infrastructure and power generation facilities" sqref="E47"/>
    <dataValidation allowBlank="1" showInputMessage="1" showErrorMessage="1" prompt="e.g. increased water scarcity and droughts" sqref="E48 E50"/>
    <dataValidation allowBlank="1" showInputMessage="1" showErrorMessage="1" prompt="e.g. damage to waste infrastructure and treatment/processing facilities" sqref="E51"/>
    <dataValidation allowBlank="1" showInputMessage="1" showErrorMessage="1" prompt="e.g. urban heat island effect, erosion, floods" sqref="E52"/>
    <dataValidation allowBlank="1" showInputMessage="1" showErrorMessage="1" prompt="e.g. crop yield degradation, livestock production degradation, forest health and productivity degradation" sqref="E53:E54"/>
    <dataValidation allowBlank="1" showInputMessage="1" showErrorMessage="1" prompt="e.g. ecosystem degradation, species migration, insect infestation" sqref="E55:E58"/>
    <dataValidation allowBlank="1" showInputMessage="1" showErrorMessage="1" prompt="e.g. increased disease and mortality rate" sqref="E59:E62"/>
    <dataValidation allowBlank="1" showInputMessage="1" showErrorMessage="1" prompt="e.g. increased number of disasters / deployments" sqref="E63"/>
    <dataValidation allowBlank="1" showInputMessage="1" showErrorMessage="1" prompt="e.g. decline in tourism demand" sqref="E64"/>
    <dataValidation allowBlank="1" showInputMessage="1" showErrorMessage="1" prompt="e.g. decreased private sector engagement" sqref="E65 E67:E69"/>
    <dataValidation allowBlank="1" showErrorMessage="1" sqref="C28:D28"/>
    <dataValidation allowBlank="1" showInputMessage="1" showErrorMessage="1" promptTitle="Landslide" prompt="A mass of material that has moved downhill by gravity, often assisted by water when the material is saturated. The movement of soil, rock, or debris down a slope can occur rapidly, or may involve slow, gradual failure." sqref="C27:D27"/>
  </dataValidations>
  <hyperlinks>
    <hyperlink ref="J1" location="Home!A1" display="y HOME"/>
    <hyperlink ref="J72" location="Actions!A1" display="Ü NEXT"/>
    <hyperlink ref="I72" location="Strategy!A1" display="BACK Û"/>
    <hyperlink ref="I31" location="Indicators!A1" display="i Click here to see examples of risk-related indicators"/>
    <hyperlink ref="I37" location="Indicators!A1" display="i Click here to see examples of risk-related indicators"/>
    <hyperlink ref="I70" location="Indicators!A1" display="i Click here to see examples of risk-related indicators"/>
    <hyperlink ref="B14:I14" r:id="rId1" display=" Send your Risk &amp; Vulnerability Assessment(s) to helpdesk@mayors-adapt.eu - it(they) will bemade availlable under your signatory profile on the Covenant of Mayors website."/>
  </hyperlinks>
  <printOptions horizontalCentered="1"/>
  <pageMargins left="0.31496062992125984" right="0.31496062992125984" top="0.15748031496062992" bottom="0.15748031496062992" header="0.31496062992125984" footer="0.31496062992125984"/>
  <pageSetup paperSize="9" scale="72" fitToHeight="0" orientation="landscape" r:id="rId2"/>
  <rowBreaks count="1" manualBreakCount="1">
    <brk id="37" max="8" man="1"/>
  </rowBreaks>
</worksheet>
</file>

<file path=xl/worksheets/sheet6.xml><?xml version="1.0" encoding="utf-8"?>
<worksheet xmlns="http://schemas.openxmlformats.org/spreadsheetml/2006/main" xmlns:r="http://schemas.openxmlformats.org/officeDocument/2006/relationships">
  <sheetPr codeName="Feuil2">
    <tabColor rgb="FF009999"/>
    <pageSetUpPr fitToPage="1"/>
  </sheetPr>
  <dimension ref="A1:Q148"/>
  <sheetViews>
    <sheetView showGridLines="0" zoomScaleNormal="100" workbookViewId="0">
      <pane ySplit="5" topLeftCell="A6" activePane="bottomLeft" state="frozen"/>
      <selection pane="bottomLeft" activeCell="J16" sqref="J16"/>
    </sheetView>
  </sheetViews>
  <sheetFormatPr defaultColWidth="11" defaultRowHeight="14.25"/>
  <cols>
    <col min="1" max="1" width="3.25" style="5" customWidth="1"/>
    <col min="2" max="2" width="43.75" style="5" bestFit="1" customWidth="1"/>
    <col min="3" max="3" width="43.625" style="5" customWidth="1"/>
    <col min="4" max="4" width="36.875" style="5" customWidth="1"/>
    <col min="5" max="5" width="20.625" style="5" customWidth="1"/>
    <col min="6" max="6" width="9.5" style="5" customWidth="1"/>
    <col min="7" max="7" width="9.75" style="5" customWidth="1"/>
    <col min="8" max="8" width="13.625" style="5" customWidth="1"/>
    <col min="9" max="9" width="12.875" style="5" customWidth="1"/>
    <col min="10" max="10" width="20.875" style="5" customWidth="1"/>
    <col min="11" max="11" width="15.25" style="5" customWidth="1"/>
    <col min="12" max="12" width="17.75" style="5" customWidth="1"/>
    <col min="13" max="14" width="12.875" style="5" customWidth="1"/>
    <col min="15" max="15" width="11.625" style="5" customWidth="1"/>
    <col min="16" max="254" width="11" style="5" customWidth="1"/>
    <col min="255" max="16384" width="11" style="5"/>
  </cols>
  <sheetData>
    <row r="1" spans="1:17" ht="32.1" customHeight="1">
      <c r="A1" s="141"/>
      <c r="B1" s="141" t="s">
        <v>14</v>
      </c>
      <c r="C1" s="140"/>
      <c r="D1" s="41"/>
      <c r="E1" s="41"/>
      <c r="F1" s="41"/>
      <c r="G1" s="41"/>
      <c r="H1" s="42"/>
      <c r="I1" s="42"/>
      <c r="J1" s="42"/>
      <c r="K1" s="42"/>
      <c r="L1" s="42"/>
      <c r="M1" s="42"/>
      <c r="N1" s="42"/>
      <c r="O1" s="172" t="s">
        <v>321</v>
      </c>
    </row>
    <row r="2" spans="1:17" ht="3.6" customHeight="1">
      <c r="A2" s="441"/>
      <c r="B2" s="442"/>
      <c r="C2" s="442"/>
      <c r="D2" s="442"/>
      <c r="E2" s="442"/>
      <c r="F2" s="442"/>
      <c r="G2" s="442"/>
      <c r="H2" s="442"/>
      <c r="I2" s="442"/>
      <c r="J2" s="443"/>
      <c r="K2" s="443"/>
      <c r="L2" s="443"/>
      <c r="M2" s="443"/>
      <c r="N2" s="443"/>
      <c r="O2" s="443"/>
    </row>
    <row r="3" spans="1:17" ht="6.95" customHeight="1">
      <c r="A3" s="42"/>
      <c r="B3" s="432"/>
      <c r="C3" s="432"/>
      <c r="D3" s="432"/>
      <c r="E3" s="432"/>
      <c r="F3" s="432"/>
      <c r="G3" s="432"/>
      <c r="H3" s="432"/>
      <c r="I3" s="432"/>
      <c r="J3" s="172"/>
      <c r="K3" s="172"/>
      <c r="L3" s="172"/>
      <c r="M3" s="172"/>
      <c r="N3" s="172"/>
      <c r="O3" s="172"/>
    </row>
    <row r="4" spans="1:17" ht="3.6" customHeight="1">
      <c r="A4" s="444"/>
      <c r="B4" s="445"/>
      <c r="C4" s="445"/>
      <c r="D4" s="445"/>
      <c r="E4" s="445"/>
      <c r="F4" s="445"/>
      <c r="G4" s="445"/>
      <c r="H4" s="445"/>
      <c r="I4" s="445"/>
      <c r="J4" s="446"/>
      <c r="K4" s="446"/>
      <c r="L4" s="446"/>
      <c r="M4" s="446"/>
      <c r="N4" s="446"/>
      <c r="O4" s="446"/>
    </row>
    <row r="5" spans="1:17" ht="3.95" customHeight="1">
      <c r="A5" s="447"/>
      <c r="B5" s="448"/>
      <c r="C5" s="448"/>
      <c r="D5" s="448"/>
      <c r="E5" s="448"/>
      <c r="F5" s="449"/>
      <c r="G5" s="449"/>
      <c r="H5" s="449"/>
      <c r="I5" s="449"/>
      <c r="J5" s="449"/>
      <c r="K5" s="449"/>
      <c r="L5" s="449"/>
      <c r="M5" s="449"/>
      <c r="N5" s="449"/>
      <c r="O5" s="449"/>
    </row>
    <row r="6" spans="1:17" ht="9" customHeight="1">
      <c r="A6" s="36"/>
      <c r="B6" s="151"/>
      <c r="C6" s="151"/>
      <c r="D6" s="151"/>
      <c r="E6" s="151"/>
      <c r="F6" s="151"/>
      <c r="G6" s="151"/>
      <c r="H6" s="151"/>
      <c r="I6" s="151"/>
      <c r="J6" s="151"/>
      <c r="K6" s="36"/>
      <c r="L6" s="36"/>
      <c r="M6" s="36"/>
      <c r="N6" s="36"/>
      <c r="O6" s="36"/>
    </row>
    <row r="7" spans="1:17" s="196" customFormat="1">
      <c r="A7" s="197" t="s">
        <v>271</v>
      </c>
      <c r="B7" s="696" t="s">
        <v>293</v>
      </c>
      <c r="C7" s="696"/>
      <c r="D7" s="696"/>
      <c r="E7" s="696"/>
      <c r="F7" s="696"/>
      <c r="G7" s="696"/>
      <c r="H7" s="696"/>
      <c r="I7" s="696"/>
      <c r="J7" s="696"/>
      <c r="K7" s="197"/>
      <c r="L7" s="197"/>
      <c r="M7" s="197"/>
      <c r="N7" s="197"/>
      <c r="O7" s="197"/>
      <c r="P7" s="253"/>
    </row>
    <row r="8" spans="1:17" s="196" customFormat="1" ht="18" customHeight="1">
      <c r="A8" s="197"/>
      <c r="B8" s="699"/>
      <c r="C8" s="699"/>
      <c r="D8" s="699"/>
      <c r="E8" s="699"/>
      <c r="F8" s="699"/>
      <c r="G8" s="699"/>
      <c r="H8" s="699"/>
      <c r="I8" s="699"/>
      <c r="J8" s="699"/>
      <c r="K8" s="197"/>
      <c r="L8" s="197"/>
      <c r="M8" s="197"/>
      <c r="N8" s="197"/>
      <c r="O8" s="197"/>
      <c r="P8" s="190"/>
    </row>
    <row r="9" spans="1:17" s="196" customFormat="1" ht="25.5" customHeight="1">
      <c r="A9" s="197"/>
      <c r="B9" s="228" t="s">
        <v>328</v>
      </c>
      <c r="C9" s="622" t="s">
        <v>15</v>
      </c>
      <c r="D9" s="623"/>
      <c r="E9" s="230" t="s">
        <v>444</v>
      </c>
      <c r="F9" s="622" t="s">
        <v>187</v>
      </c>
      <c r="G9" s="623"/>
      <c r="H9" s="393" t="s">
        <v>332</v>
      </c>
      <c r="I9" s="700"/>
      <c r="J9" s="700"/>
      <c r="K9" s="700"/>
      <c r="L9" s="700"/>
      <c r="M9" s="700"/>
      <c r="N9" s="194"/>
      <c r="O9" s="195"/>
      <c r="P9" s="190"/>
      <c r="Q9" s="215"/>
    </row>
    <row r="10" spans="1:17" s="196" customFormat="1" ht="15" customHeight="1">
      <c r="A10" s="197"/>
      <c r="B10" s="280" t="s">
        <v>546</v>
      </c>
      <c r="C10" s="707"/>
      <c r="D10" s="708"/>
      <c r="E10" s="394" t="s">
        <v>0</v>
      </c>
      <c r="F10" s="703" t="s">
        <v>374</v>
      </c>
      <c r="G10" s="704"/>
      <c r="H10" s="271" t="s">
        <v>371</v>
      </c>
      <c r="I10" s="191"/>
      <c r="J10" s="191"/>
      <c r="K10" s="192"/>
      <c r="L10" s="197"/>
      <c r="M10" s="197"/>
      <c r="N10" s="197"/>
      <c r="O10" s="197"/>
      <c r="P10" s="190"/>
      <c r="Q10" s="215"/>
    </row>
    <row r="11" spans="1:17" s="196" customFormat="1" ht="15" hidden="1" customHeight="1">
      <c r="A11" s="197"/>
      <c r="B11" s="282"/>
      <c r="C11" s="523"/>
      <c r="D11" s="525"/>
      <c r="E11" s="382" t="s">
        <v>0</v>
      </c>
      <c r="F11" s="705" t="s">
        <v>366</v>
      </c>
      <c r="G11" s="706"/>
      <c r="H11" s="271" t="s">
        <v>370</v>
      </c>
      <c r="I11" s="191"/>
      <c r="J11" s="191"/>
      <c r="K11" s="192"/>
      <c r="L11" s="197"/>
      <c r="M11" s="197"/>
      <c r="N11" s="197"/>
      <c r="O11" s="197"/>
      <c r="P11" s="190"/>
      <c r="Q11" s="215"/>
    </row>
    <row r="12" spans="1:17" s="196" customFormat="1" ht="15" hidden="1" customHeight="1">
      <c r="A12" s="197"/>
      <c r="B12" s="282"/>
      <c r="C12" s="523"/>
      <c r="D12" s="525"/>
      <c r="E12" s="382" t="s">
        <v>0</v>
      </c>
      <c r="F12" s="705" t="s">
        <v>366</v>
      </c>
      <c r="G12" s="706"/>
      <c r="H12" s="271" t="s">
        <v>370</v>
      </c>
      <c r="I12" s="191"/>
      <c r="J12" s="191"/>
      <c r="K12" s="192"/>
      <c r="L12" s="197"/>
      <c r="M12" s="197"/>
      <c r="N12" s="197"/>
      <c r="O12" s="197"/>
      <c r="P12" s="190"/>
      <c r="Q12" s="215"/>
    </row>
    <row r="13" spans="1:17" s="252" customFormat="1" ht="15.95" customHeight="1">
      <c r="A13" s="248"/>
      <c r="B13" s="380" t="s">
        <v>345</v>
      </c>
      <c r="C13" s="249"/>
      <c r="D13" s="250"/>
      <c r="E13" s="249"/>
      <c r="F13" s="249"/>
      <c r="G13" s="249"/>
      <c r="H13" s="248"/>
      <c r="I13" s="248"/>
      <c r="J13" s="248"/>
      <c r="K13" s="248"/>
      <c r="L13" s="248"/>
      <c r="M13" s="248"/>
      <c r="N13" s="248"/>
      <c r="O13" s="248"/>
      <c r="P13" s="251"/>
    </row>
    <row r="14" spans="1:17" s="196" customFormat="1" ht="15.95" customHeight="1">
      <c r="A14" s="197"/>
      <c r="B14" s="697" t="s">
        <v>443</v>
      </c>
      <c r="C14" s="698"/>
      <c r="D14" s="698"/>
      <c r="E14" s="698"/>
      <c r="F14" s="698"/>
      <c r="G14" s="698"/>
      <c r="H14" s="698"/>
      <c r="I14" s="698"/>
      <c r="J14" s="698"/>
      <c r="K14" s="197"/>
      <c r="L14" s="197"/>
      <c r="M14" s="197"/>
      <c r="N14" s="197"/>
      <c r="O14" s="197"/>
    </row>
    <row r="15" spans="1:17" s="196" customFormat="1" ht="11.25" customHeight="1">
      <c r="A15" s="197"/>
      <c r="B15" s="381"/>
      <c r="C15" s="292"/>
      <c r="D15" s="292"/>
      <c r="E15" s="292"/>
      <c r="F15" s="292"/>
      <c r="G15" s="292"/>
      <c r="H15" s="292"/>
      <c r="I15" s="292"/>
      <c r="J15" s="292"/>
      <c r="K15" s="197"/>
      <c r="L15" s="197"/>
      <c r="M15" s="197"/>
      <c r="N15" s="197"/>
      <c r="O15" s="197"/>
    </row>
    <row r="16" spans="1:17" s="196" customFormat="1" ht="15" customHeight="1">
      <c r="A16" s="197"/>
      <c r="B16" s="175" t="s">
        <v>337</v>
      </c>
      <c r="C16" s="175"/>
      <c r="D16" s="175"/>
      <c r="E16" s="175"/>
      <c r="F16" s="200"/>
      <c r="G16" s="200"/>
      <c r="H16" s="59"/>
      <c r="I16" s="59"/>
      <c r="J16" s="59"/>
      <c r="K16" s="197"/>
      <c r="L16" s="197"/>
      <c r="M16" s="197"/>
      <c r="N16" s="197"/>
      <c r="O16" s="197"/>
      <c r="P16" s="190"/>
    </row>
    <row r="17" spans="1:16" s="196" customFormat="1" ht="29.25" customHeight="1">
      <c r="A17" s="197"/>
      <c r="B17" s="523"/>
      <c r="C17" s="524"/>
      <c r="D17" s="524"/>
      <c r="E17" s="524"/>
      <c r="F17" s="524"/>
      <c r="G17" s="524"/>
      <c r="H17" s="525"/>
      <c r="I17" s="197"/>
      <c r="J17" s="200"/>
      <c r="K17" s="120"/>
      <c r="L17" s="120"/>
      <c r="M17" s="120"/>
      <c r="N17" s="120"/>
      <c r="O17" s="197"/>
    </row>
    <row r="18" spans="1:16" s="196" customFormat="1">
      <c r="A18" s="197"/>
      <c r="B18" s="202"/>
      <c r="C18" s="202"/>
      <c r="D18" s="202"/>
      <c r="E18" s="202"/>
      <c r="F18" s="200"/>
      <c r="G18" s="200"/>
      <c r="H18" s="403" t="str">
        <f>CONCATENATE(TEXT(500-LEN(B17), "#")," characters left")</f>
        <v>500 characters left</v>
      </c>
      <c r="I18" s="197"/>
      <c r="J18" s="193"/>
      <c r="K18" s="197"/>
      <c r="L18" s="197"/>
      <c r="M18" s="197"/>
      <c r="N18" s="197"/>
      <c r="O18" s="197"/>
      <c r="P18" s="190"/>
    </row>
    <row r="19" spans="1:16" s="196" customFormat="1" ht="15" customHeight="1">
      <c r="A19" s="198" t="s">
        <v>272</v>
      </c>
      <c r="B19" s="198" t="s">
        <v>14</v>
      </c>
      <c r="C19" s="198"/>
      <c r="D19" s="198"/>
      <c r="E19" s="198"/>
      <c r="F19" s="198"/>
      <c r="G19" s="198"/>
      <c r="H19" s="198"/>
      <c r="I19" s="198"/>
      <c r="J19" s="198"/>
      <c r="K19" s="198"/>
      <c r="L19" s="198"/>
      <c r="M19" s="198"/>
      <c r="N19" s="198"/>
      <c r="O19" s="198"/>
      <c r="P19" s="215"/>
    </row>
    <row r="20" spans="1:16" s="196" customFormat="1" ht="18" customHeight="1" thickBot="1">
      <c r="A20" s="198"/>
      <c r="B20" s="693" t="s">
        <v>445</v>
      </c>
      <c r="C20" s="694"/>
      <c r="D20" s="694"/>
      <c r="E20" s="694"/>
      <c r="F20" s="694"/>
      <c r="G20" s="694"/>
      <c r="H20" s="694"/>
      <c r="I20" s="693"/>
      <c r="J20" s="695"/>
      <c r="K20" s="695"/>
      <c r="L20" s="695"/>
      <c r="M20" s="695"/>
      <c r="N20" s="695"/>
      <c r="O20" s="198"/>
      <c r="P20" s="215"/>
    </row>
    <row r="21" spans="1:16" s="196" customFormat="1" ht="15" customHeight="1">
      <c r="A21" s="198"/>
      <c r="B21" s="701"/>
      <c r="C21" s="701"/>
      <c r="D21" s="701"/>
      <c r="E21" s="701"/>
      <c r="F21" s="701"/>
      <c r="G21" s="701"/>
      <c r="H21" s="701"/>
      <c r="I21" s="702"/>
      <c r="J21" s="690" t="s">
        <v>377</v>
      </c>
      <c r="K21" s="691"/>
      <c r="L21" s="691"/>
      <c r="M21" s="691"/>
      <c r="N21" s="692"/>
      <c r="O21" s="198"/>
      <c r="P21" s="215"/>
    </row>
    <row r="22" spans="1:16" s="196" customFormat="1" ht="25.5" customHeight="1">
      <c r="A22" s="198"/>
      <c r="B22" s="711" t="s">
        <v>372</v>
      </c>
      <c r="C22" s="688" t="s">
        <v>452</v>
      </c>
      <c r="D22" s="686" t="s">
        <v>527</v>
      </c>
      <c r="E22" s="686" t="s">
        <v>349</v>
      </c>
      <c r="F22" s="622" t="s">
        <v>350</v>
      </c>
      <c r="G22" s="623"/>
      <c r="H22" s="686" t="s">
        <v>375</v>
      </c>
      <c r="I22" s="688" t="s">
        <v>376</v>
      </c>
      <c r="J22" s="686" t="s">
        <v>170</v>
      </c>
      <c r="K22" s="686" t="s">
        <v>447</v>
      </c>
      <c r="L22" s="686" t="s">
        <v>453</v>
      </c>
      <c r="M22" s="622" t="s">
        <v>462</v>
      </c>
      <c r="N22" s="709"/>
      <c r="O22" s="198"/>
      <c r="P22" s="253"/>
    </row>
    <row r="23" spans="1:16" s="196" customFormat="1" ht="15.75" customHeight="1">
      <c r="A23" s="198"/>
      <c r="B23" s="687"/>
      <c r="C23" s="689"/>
      <c r="D23" s="687"/>
      <c r="E23" s="687"/>
      <c r="F23" s="230" t="s">
        <v>448</v>
      </c>
      <c r="G23" s="230" t="s">
        <v>449</v>
      </c>
      <c r="H23" s="687"/>
      <c r="I23" s="689"/>
      <c r="J23" s="687"/>
      <c r="K23" s="687"/>
      <c r="L23" s="710"/>
      <c r="M23" s="229" t="s">
        <v>450</v>
      </c>
      <c r="N23" s="407" t="s">
        <v>451</v>
      </c>
      <c r="O23" s="198"/>
      <c r="P23" s="253"/>
    </row>
    <row r="24" spans="1:16" s="196" customFormat="1" ht="40.5" customHeight="1">
      <c r="A24" s="201"/>
      <c r="B24" s="387" t="s">
        <v>485</v>
      </c>
      <c r="C24" s="388" t="s">
        <v>593</v>
      </c>
      <c r="D24" s="281"/>
      <c r="E24" s="388" t="s">
        <v>550</v>
      </c>
      <c r="F24" s="387">
        <v>2017</v>
      </c>
      <c r="G24" s="387">
        <v>2021</v>
      </c>
      <c r="H24" s="387" t="s">
        <v>365</v>
      </c>
      <c r="I24" s="389" t="s">
        <v>368</v>
      </c>
      <c r="J24" s="390"/>
      <c r="K24" s="281"/>
      <c r="L24" s="281"/>
      <c r="M24" s="281"/>
      <c r="N24" s="391"/>
      <c r="O24" s="201"/>
      <c r="P24" s="199"/>
    </row>
    <row r="25" spans="1:16" s="196" customFormat="1" ht="40.5" customHeight="1">
      <c r="A25" s="201"/>
      <c r="B25" s="387" t="s">
        <v>485</v>
      </c>
      <c r="C25" s="384" t="s">
        <v>594</v>
      </c>
      <c r="D25" s="283"/>
      <c r="E25" s="388" t="s">
        <v>550</v>
      </c>
      <c r="F25" s="387">
        <v>2017</v>
      </c>
      <c r="G25" s="387">
        <v>2021</v>
      </c>
      <c r="H25" s="387" t="s">
        <v>365</v>
      </c>
      <c r="I25" s="285" t="s">
        <v>368</v>
      </c>
      <c r="J25" s="392"/>
      <c r="K25" s="283"/>
      <c r="L25" s="283"/>
      <c r="M25" s="283"/>
      <c r="N25" s="391"/>
      <c r="O25" s="201"/>
      <c r="P25" s="199"/>
    </row>
    <row r="26" spans="1:16" s="196" customFormat="1" ht="40.5" customHeight="1">
      <c r="A26" s="201"/>
      <c r="B26" s="387" t="s">
        <v>485</v>
      </c>
      <c r="C26" s="384" t="s">
        <v>595</v>
      </c>
      <c r="D26" s="283"/>
      <c r="E26" s="384" t="s">
        <v>551</v>
      </c>
      <c r="F26" s="387">
        <v>2022</v>
      </c>
      <c r="G26" s="387">
        <v>2025</v>
      </c>
      <c r="H26" s="387" t="s">
        <v>365</v>
      </c>
      <c r="I26" s="285" t="s">
        <v>368</v>
      </c>
      <c r="J26" s="392"/>
      <c r="K26" s="283"/>
      <c r="L26" s="283"/>
      <c r="M26" s="283"/>
      <c r="N26" s="391"/>
      <c r="O26" s="201"/>
      <c r="P26" s="199"/>
    </row>
    <row r="27" spans="1:16" s="196" customFormat="1" ht="40.5" customHeight="1">
      <c r="A27" s="201"/>
      <c r="B27" s="387" t="s">
        <v>485</v>
      </c>
      <c r="C27" s="384" t="s">
        <v>596</v>
      </c>
      <c r="D27" s="283"/>
      <c r="E27" s="384" t="s">
        <v>552</v>
      </c>
      <c r="F27" s="387">
        <v>2017</v>
      </c>
      <c r="G27" s="387">
        <v>2021</v>
      </c>
      <c r="H27" s="387" t="s">
        <v>365</v>
      </c>
      <c r="I27" s="285" t="s">
        <v>368</v>
      </c>
      <c r="J27" s="392"/>
      <c r="K27" s="283"/>
      <c r="L27" s="283"/>
      <c r="M27" s="283"/>
      <c r="N27" s="391"/>
      <c r="O27" s="201"/>
      <c r="P27" s="199"/>
    </row>
    <row r="28" spans="1:16" s="196" customFormat="1" ht="40.5" customHeight="1">
      <c r="A28" s="201"/>
      <c r="B28" s="387" t="s">
        <v>485</v>
      </c>
      <c r="C28" s="384" t="s">
        <v>597</v>
      </c>
      <c r="D28" s="283"/>
      <c r="E28" s="384" t="s">
        <v>553</v>
      </c>
      <c r="F28" s="387">
        <v>2026</v>
      </c>
      <c r="G28" s="387">
        <v>2030</v>
      </c>
      <c r="H28" s="387" t="s">
        <v>365</v>
      </c>
      <c r="I28" s="285" t="s">
        <v>368</v>
      </c>
      <c r="J28" s="392"/>
      <c r="K28" s="283"/>
      <c r="L28" s="283"/>
      <c r="M28" s="283"/>
      <c r="N28" s="391"/>
      <c r="O28" s="201"/>
      <c r="P28" s="199"/>
    </row>
    <row r="29" spans="1:16" s="196" customFormat="1" ht="40.5" customHeight="1">
      <c r="A29" s="201"/>
      <c r="B29" s="387" t="s">
        <v>485</v>
      </c>
      <c r="C29" s="384" t="s">
        <v>547</v>
      </c>
      <c r="D29" s="283"/>
      <c r="E29" s="384" t="s">
        <v>554</v>
      </c>
      <c r="F29" s="387">
        <v>2026</v>
      </c>
      <c r="G29" s="387">
        <v>2030</v>
      </c>
      <c r="H29" s="387" t="s">
        <v>365</v>
      </c>
      <c r="I29" s="285" t="s">
        <v>368</v>
      </c>
      <c r="J29" s="392"/>
      <c r="K29" s="283"/>
      <c r="L29" s="283"/>
      <c r="M29" s="283"/>
      <c r="N29" s="391"/>
      <c r="O29" s="201"/>
      <c r="P29" s="199"/>
    </row>
    <row r="30" spans="1:16" s="254" customFormat="1" ht="40.5" customHeight="1">
      <c r="A30" s="201"/>
      <c r="B30" s="387" t="s">
        <v>485</v>
      </c>
      <c r="C30" s="384" t="s">
        <v>548</v>
      </c>
      <c r="D30" s="283"/>
      <c r="E30" s="384" t="s">
        <v>555</v>
      </c>
      <c r="F30" s="387">
        <v>2022</v>
      </c>
      <c r="G30" s="387">
        <v>2025</v>
      </c>
      <c r="H30" s="387" t="s">
        <v>365</v>
      </c>
      <c r="I30" s="285" t="s">
        <v>368</v>
      </c>
      <c r="J30" s="392"/>
      <c r="K30" s="283"/>
      <c r="L30" s="283"/>
      <c r="M30" s="283"/>
      <c r="N30" s="391"/>
      <c r="O30" s="201"/>
      <c r="P30" s="199"/>
    </row>
    <row r="31" spans="1:16" s="254" customFormat="1" ht="40.5" customHeight="1">
      <c r="A31" s="201"/>
      <c r="B31" s="387" t="s">
        <v>485</v>
      </c>
      <c r="C31" s="384" t="s">
        <v>549</v>
      </c>
      <c r="D31" s="283"/>
      <c r="E31" s="384" t="s">
        <v>552</v>
      </c>
      <c r="F31" s="387">
        <v>2022</v>
      </c>
      <c r="G31" s="387">
        <v>2025</v>
      </c>
      <c r="H31" s="387" t="s">
        <v>365</v>
      </c>
      <c r="I31" s="285" t="s">
        <v>368</v>
      </c>
      <c r="J31" s="392"/>
      <c r="K31" s="283"/>
      <c r="L31" s="283"/>
      <c r="M31" s="283"/>
      <c r="N31" s="391"/>
      <c r="O31" s="201"/>
    </row>
    <row r="32" spans="1:16" s="254" customFormat="1" ht="40.5" customHeight="1">
      <c r="A32" s="201"/>
      <c r="B32" s="387" t="s">
        <v>485</v>
      </c>
      <c r="C32" s="384" t="s">
        <v>598</v>
      </c>
      <c r="D32" s="283"/>
      <c r="E32" s="384" t="s">
        <v>552</v>
      </c>
      <c r="F32" s="387">
        <v>2022</v>
      </c>
      <c r="G32" s="387">
        <v>2025</v>
      </c>
      <c r="H32" s="387" t="s">
        <v>365</v>
      </c>
      <c r="I32" s="285" t="s">
        <v>368</v>
      </c>
      <c r="J32" s="392"/>
      <c r="K32" s="283"/>
      <c r="L32" s="283"/>
      <c r="M32" s="283"/>
      <c r="N32" s="391"/>
      <c r="O32" s="201"/>
    </row>
    <row r="33" spans="1:15" s="254" customFormat="1" ht="40.5" customHeight="1">
      <c r="A33" s="201"/>
      <c r="B33" s="387" t="s">
        <v>485</v>
      </c>
      <c r="C33" s="384" t="s">
        <v>599</v>
      </c>
      <c r="D33" s="283"/>
      <c r="E33" s="384" t="s">
        <v>556</v>
      </c>
      <c r="F33" s="387">
        <v>2022</v>
      </c>
      <c r="G33" s="387">
        <v>2025</v>
      </c>
      <c r="H33" s="387" t="s">
        <v>365</v>
      </c>
      <c r="I33" s="285" t="s">
        <v>368</v>
      </c>
      <c r="J33" s="392"/>
      <c r="K33" s="283"/>
      <c r="L33" s="283"/>
      <c r="M33" s="283"/>
      <c r="N33" s="391"/>
      <c r="O33" s="201"/>
    </row>
    <row r="34" spans="1:15" s="254" customFormat="1" ht="40.5" customHeight="1">
      <c r="A34" s="201"/>
      <c r="B34" s="387" t="s">
        <v>485</v>
      </c>
      <c r="C34" s="384" t="s">
        <v>600</v>
      </c>
      <c r="D34" s="283"/>
      <c r="E34" s="384" t="s">
        <v>557</v>
      </c>
      <c r="F34" s="387">
        <v>2017</v>
      </c>
      <c r="G34" s="387">
        <v>2021</v>
      </c>
      <c r="H34" s="387" t="s">
        <v>365</v>
      </c>
      <c r="I34" s="285" t="s">
        <v>368</v>
      </c>
      <c r="J34" s="392"/>
      <c r="K34" s="283"/>
      <c r="L34" s="283"/>
      <c r="M34" s="283"/>
      <c r="N34" s="391"/>
      <c r="O34" s="201"/>
    </row>
    <row r="35" spans="1:15" s="254" customFormat="1" ht="40.5" customHeight="1">
      <c r="A35" s="201"/>
      <c r="B35" s="387" t="s">
        <v>488</v>
      </c>
      <c r="C35" s="384" t="s">
        <v>601</v>
      </c>
      <c r="D35" s="283"/>
      <c r="E35" s="384" t="s">
        <v>558</v>
      </c>
      <c r="F35" s="387">
        <v>2022</v>
      </c>
      <c r="G35" s="387">
        <v>2025</v>
      </c>
      <c r="H35" s="387" t="s">
        <v>365</v>
      </c>
      <c r="I35" s="285" t="s">
        <v>368</v>
      </c>
      <c r="J35" s="392"/>
      <c r="K35" s="283"/>
      <c r="L35" s="283"/>
      <c r="M35" s="283"/>
      <c r="N35" s="391"/>
      <c r="O35" s="201"/>
    </row>
    <row r="36" spans="1:15" s="254" customFormat="1" ht="40.5" customHeight="1">
      <c r="A36" s="201"/>
      <c r="B36" s="387" t="s">
        <v>488</v>
      </c>
      <c r="C36" s="384" t="s">
        <v>602</v>
      </c>
      <c r="D36" s="283"/>
      <c r="E36" s="384" t="s">
        <v>552</v>
      </c>
      <c r="F36" s="387">
        <v>2017</v>
      </c>
      <c r="G36" s="387">
        <v>2021</v>
      </c>
      <c r="H36" s="387" t="s">
        <v>365</v>
      </c>
      <c r="I36" s="285" t="s">
        <v>368</v>
      </c>
      <c r="J36" s="392"/>
      <c r="K36" s="283"/>
      <c r="L36" s="283"/>
      <c r="M36" s="283"/>
      <c r="N36" s="391"/>
      <c r="O36" s="201"/>
    </row>
    <row r="37" spans="1:15" s="254" customFormat="1" ht="40.5" customHeight="1">
      <c r="A37" s="201"/>
      <c r="B37" s="387" t="s">
        <v>488</v>
      </c>
      <c r="C37" s="384" t="s">
        <v>603</v>
      </c>
      <c r="D37" s="283"/>
      <c r="E37" s="384" t="s">
        <v>558</v>
      </c>
      <c r="F37" s="387">
        <v>2022</v>
      </c>
      <c r="G37" s="387">
        <v>2025</v>
      </c>
      <c r="H37" s="387" t="s">
        <v>365</v>
      </c>
      <c r="I37" s="285" t="s">
        <v>368</v>
      </c>
      <c r="J37" s="392"/>
      <c r="K37" s="283"/>
      <c r="L37" s="283"/>
      <c r="M37" s="283"/>
      <c r="N37" s="391"/>
      <c r="O37" s="201"/>
    </row>
    <row r="38" spans="1:15" s="254" customFormat="1" ht="40.5" customHeight="1">
      <c r="A38" s="201"/>
      <c r="B38" s="387" t="s">
        <v>488</v>
      </c>
      <c r="C38" s="384" t="s">
        <v>604</v>
      </c>
      <c r="D38" s="283"/>
      <c r="E38" s="384" t="s">
        <v>558</v>
      </c>
      <c r="F38" s="387">
        <v>2022</v>
      </c>
      <c r="G38" s="387">
        <v>2025</v>
      </c>
      <c r="H38" s="387" t="s">
        <v>365</v>
      </c>
      <c r="I38" s="285" t="s">
        <v>368</v>
      </c>
      <c r="J38" s="392"/>
      <c r="K38" s="283"/>
      <c r="L38" s="283"/>
      <c r="M38" s="283"/>
      <c r="N38" s="391"/>
      <c r="O38" s="201"/>
    </row>
    <row r="39" spans="1:15" s="254" customFormat="1" ht="40.5" customHeight="1">
      <c r="A39" s="201"/>
      <c r="B39" s="387" t="s">
        <v>488</v>
      </c>
      <c r="C39" s="384" t="s">
        <v>605</v>
      </c>
      <c r="D39" s="283"/>
      <c r="E39" s="384" t="s">
        <v>558</v>
      </c>
      <c r="F39" s="387">
        <v>2017</v>
      </c>
      <c r="G39" s="387">
        <v>2021</v>
      </c>
      <c r="H39" s="387" t="s">
        <v>365</v>
      </c>
      <c r="I39" s="285" t="s">
        <v>368</v>
      </c>
      <c r="J39" s="392"/>
      <c r="K39" s="283"/>
      <c r="L39" s="283"/>
      <c r="M39" s="283"/>
      <c r="N39" s="391"/>
      <c r="O39" s="201"/>
    </row>
    <row r="40" spans="1:15" s="254" customFormat="1" ht="40.5" customHeight="1">
      <c r="A40" s="201"/>
      <c r="B40" s="387" t="s">
        <v>488</v>
      </c>
      <c r="C40" s="384" t="s">
        <v>606</v>
      </c>
      <c r="D40" s="283"/>
      <c r="E40" s="384" t="s">
        <v>558</v>
      </c>
      <c r="F40" s="387">
        <v>2017</v>
      </c>
      <c r="G40" s="387">
        <v>2021</v>
      </c>
      <c r="H40" s="387" t="s">
        <v>365</v>
      </c>
      <c r="I40" s="285" t="s">
        <v>368</v>
      </c>
      <c r="J40" s="392"/>
      <c r="K40" s="283"/>
      <c r="L40" s="283"/>
      <c r="M40" s="283"/>
      <c r="N40" s="391"/>
      <c r="O40" s="201"/>
    </row>
    <row r="41" spans="1:15" s="254" customFormat="1" ht="40.5" customHeight="1">
      <c r="A41" s="201"/>
      <c r="B41" s="387" t="s">
        <v>488</v>
      </c>
      <c r="C41" s="384" t="s">
        <v>607</v>
      </c>
      <c r="D41" s="283"/>
      <c r="E41" s="384" t="s">
        <v>559</v>
      </c>
      <c r="F41" s="387">
        <v>2017</v>
      </c>
      <c r="G41" s="387">
        <v>2021</v>
      </c>
      <c r="H41" s="387" t="s">
        <v>365</v>
      </c>
      <c r="I41" s="285" t="s">
        <v>368</v>
      </c>
      <c r="J41" s="392"/>
      <c r="K41" s="283"/>
      <c r="L41" s="283"/>
      <c r="M41" s="283"/>
      <c r="N41" s="391"/>
      <c r="O41" s="201"/>
    </row>
    <row r="42" spans="1:15" s="254" customFormat="1" ht="40.5" customHeight="1">
      <c r="A42" s="201"/>
      <c r="B42" s="387" t="s">
        <v>488</v>
      </c>
      <c r="C42" s="384" t="s">
        <v>608</v>
      </c>
      <c r="D42" s="283"/>
      <c r="E42" s="384" t="s">
        <v>555</v>
      </c>
      <c r="F42" s="387">
        <v>2017</v>
      </c>
      <c r="G42" s="387">
        <v>2021</v>
      </c>
      <c r="H42" s="387" t="s">
        <v>365</v>
      </c>
      <c r="I42" s="285" t="s">
        <v>368</v>
      </c>
      <c r="J42" s="392"/>
      <c r="K42" s="283"/>
      <c r="L42" s="283"/>
      <c r="M42" s="283"/>
      <c r="N42" s="391"/>
      <c r="O42" s="201"/>
    </row>
    <row r="43" spans="1:15" s="254" customFormat="1" ht="40.5" customHeight="1">
      <c r="A43" s="201"/>
      <c r="B43" s="387" t="s">
        <v>488</v>
      </c>
      <c r="C43" s="384" t="s">
        <v>609</v>
      </c>
      <c r="D43" s="283"/>
      <c r="E43" s="384" t="s">
        <v>561</v>
      </c>
      <c r="F43" s="387">
        <v>2017</v>
      </c>
      <c r="G43" s="387">
        <v>2021</v>
      </c>
      <c r="H43" s="387" t="s">
        <v>365</v>
      </c>
      <c r="I43" s="285" t="s">
        <v>368</v>
      </c>
      <c r="J43" s="392"/>
      <c r="K43" s="283"/>
      <c r="L43" s="283"/>
      <c r="M43" s="283"/>
      <c r="N43" s="391"/>
      <c r="O43" s="201"/>
    </row>
    <row r="44" spans="1:15" s="254" customFormat="1" ht="40.5" customHeight="1">
      <c r="A44" s="201"/>
      <c r="B44" s="387" t="s">
        <v>488</v>
      </c>
      <c r="C44" s="384" t="s">
        <v>610</v>
      </c>
      <c r="D44" s="283"/>
      <c r="E44" s="384" t="s">
        <v>560</v>
      </c>
      <c r="F44" s="284">
        <v>2026</v>
      </c>
      <c r="G44" s="284">
        <v>2030</v>
      </c>
      <c r="H44" s="387" t="s">
        <v>365</v>
      </c>
      <c r="I44" s="285" t="s">
        <v>368</v>
      </c>
      <c r="J44" s="392"/>
      <c r="K44" s="283"/>
      <c r="L44" s="283"/>
      <c r="M44" s="283"/>
      <c r="N44" s="391"/>
      <c r="O44" s="201"/>
    </row>
    <row r="45" spans="1:15" s="254" customFormat="1" ht="40.5" customHeight="1">
      <c r="A45" s="201"/>
      <c r="B45" s="387" t="s">
        <v>428</v>
      </c>
      <c r="C45" s="384" t="s">
        <v>611</v>
      </c>
      <c r="D45" s="283"/>
      <c r="E45" s="384" t="s">
        <v>558</v>
      </c>
      <c r="F45" s="387">
        <v>2017</v>
      </c>
      <c r="G45" s="387">
        <v>2021</v>
      </c>
      <c r="H45" s="387" t="s">
        <v>365</v>
      </c>
      <c r="I45" s="285" t="s">
        <v>368</v>
      </c>
      <c r="J45" s="392"/>
      <c r="K45" s="283"/>
      <c r="L45" s="283"/>
      <c r="M45" s="283"/>
      <c r="N45" s="391"/>
      <c r="O45" s="201"/>
    </row>
    <row r="46" spans="1:15" s="254" customFormat="1" ht="40.5" customHeight="1">
      <c r="A46" s="201"/>
      <c r="B46" s="387" t="s">
        <v>428</v>
      </c>
      <c r="C46" s="384" t="s">
        <v>612</v>
      </c>
      <c r="D46" s="283"/>
      <c r="E46" s="384" t="s">
        <v>558</v>
      </c>
      <c r="F46" s="387">
        <v>2017</v>
      </c>
      <c r="G46" s="387">
        <v>2021</v>
      </c>
      <c r="H46" s="387" t="s">
        <v>365</v>
      </c>
      <c r="I46" s="285" t="s">
        <v>368</v>
      </c>
      <c r="J46" s="392"/>
      <c r="K46" s="283"/>
      <c r="L46" s="283"/>
      <c r="M46" s="283"/>
      <c r="N46" s="391"/>
      <c r="O46" s="201"/>
    </row>
    <row r="47" spans="1:15" s="254" customFormat="1" ht="40.5" customHeight="1">
      <c r="A47" s="201"/>
      <c r="B47" s="387" t="s">
        <v>428</v>
      </c>
      <c r="C47" s="384" t="s">
        <v>613</v>
      </c>
      <c r="D47" s="283"/>
      <c r="E47" s="384" t="s">
        <v>558</v>
      </c>
      <c r="F47" s="387">
        <v>2017</v>
      </c>
      <c r="G47" s="387">
        <v>2021</v>
      </c>
      <c r="H47" s="387" t="s">
        <v>365</v>
      </c>
      <c r="I47" s="285" t="s">
        <v>368</v>
      </c>
      <c r="J47" s="392"/>
      <c r="K47" s="283"/>
      <c r="L47" s="283"/>
      <c r="M47" s="283"/>
      <c r="N47" s="391"/>
      <c r="O47" s="201"/>
    </row>
    <row r="48" spans="1:15" s="254" customFormat="1" ht="40.5" customHeight="1">
      <c r="A48" s="201"/>
      <c r="B48" s="387" t="s">
        <v>428</v>
      </c>
      <c r="C48" s="384" t="s">
        <v>614</v>
      </c>
      <c r="D48" s="283"/>
      <c r="E48" s="384" t="s">
        <v>552</v>
      </c>
      <c r="F48" s="387">
        <v>2017</v>
      </c>
      <c r="G48" s="387">
        <v>2021</v>
      </c>
      <c r="H48" s="387" t="s">
        <v>365</v>
      </c>
      <c r="I48" s="285" t="s">
        <v>368</v>
      </c>
      <c r="J48" s="392"/>
      <c r="K48" s="283"/>
      <c r="L48" s="283"/>
      <c r="M48" s="283"/>
      <c r="N48" s="391"/>
      <c r="O48" s="201"/>
    </row>
    <row r="49" spans="1:15" s="254" customFormat="1" ht="40.5" customHeight="1">
      <c r="A49" s="201"/>
      <c r="B49" s="387" t="s">
        <v>428</v>
      </c>
      <c r="C49" s="384" t="s">
        <v>615</v>
      </c>
      <c r="D49" s="283"/>
      <c r="E49" s="384" t="s">
        <v>552</v>
      </c>
      <c r="F49" s="387">
        <v>2017</v>
      </c>
      <c r="G49" s="387">
        <v>2021</v>
      </c>
      <c r="H49" s="387" t="s">
        <v>365</v>
      </c>
      <c r="I49" s="285" t="s">
        <v>368</v>
      </c>
      <c r="J49" s="392"/>
      <c r="K49" s="283"/>
      <c r="L49" s="283"/>
      <c r="M49" s="283"/>
      <c r="N49" s="391"/>
      <c r="O49" s="201"/>
    </row>
    <row r="50" spans="1:15" s="254" customFormat="1" ht="40.5" customHeight="1">
      <c r="A50" s="201"/>
      <c r="B50" s="387" t="s">
        <v>428</v>
      </c>
      <c r="C50" s="384" t="s">
        <v>616</v>
      </c>
      <c r="D50" s="283"/>
      <c r="E50" s="384" t="s">
        <v>552</v>
      </c>
      <c r="F50" s="387">
        <v>2022</v>
      </c>
      <c r="G50" s="387">
        <v>2025</v>
      </c>
      <c r="H50" s="387" t="s">
        <v>365</v>
      </c>
      <c r="I50" s="285" t="s">
        <v>368</v>
      </c>
      <c r="J50" s="392"/>
      <c r="K50" s="283"/>
      <c r="L50" s="283"/>
      <c r="M50" s="283"/>
      <c r="N50" s="391"/>
      <c r="O50" s="201"/>
    </row>
    <row r="51" spans="1:15" s="254" customFormat="1" ht="40.5" customHeight="1">
      <c r="A51" s="201"/>
      <c r="B51" s="387" t="s">
        <v>428</v>
      </c>
      <c r="C51" s="384" t="s">
        <v>617</v>
      </c>
      <c r="D51" s="283"/>
      <c r="E51" s="384" t="s">
        <v>552</v>
      </c>
      <c r="F51" s="387">
        <v>2017</v>
      </c>
      <c r="G51" s="387">
        <v>2021</v>
      </c>
      <c r="H51" s="387" t="s">
        <v>365</v>
      </c>
      <c r="I51" s="285" t="s">
        <v>368</v>
      </c>
      <c r="J51" s="392"/>
      <c r="K51" s="283"/>
      <c r="L51" s="283"/>
      <c r="M51" s="283"/>
      <c r="N51" s="391"/>
      <c r="O51" s="201"/>
    </row>
    <row r="52" spans="1:15" s="254" customFormat="1" ht="40.5" customHeight="1">
      <c r="A52" s="201"/>
      <c r="B52" s="387" t="s">
        <v>198</v>
      </c>
      <c r="C52" s="384" t="s">
        <v>618</v>
      </c>
      <c r="D52" s="283"/>
      <c r="E52" s="384" t="s">
        <v>562</v>
      </c>
      <c r="F52" s="387">
        <v>2017</v>
      </c>
      <c r="G52" s="387">
        <v>2021</v>
      </c>
      <c r="H52" s="387" t="s">
        <v>365</v>
      </c>
      <c r="I52" s="285" t="s">
        <v>368</v>
      </c>
      <c r="J52" s="392"/>
      <c r="K52" s="283"/>
      <c r="L52" s="283"/>
      <c r="M52" s="283"/>
      <c r="N52" s="391"/>
      <c r="O52" s="201"/>
    </row>
    <row r="53" spans="1:15" s="254" customFormat="1" ht="40.5" customHeight="1">
      <c r="A53" s="201"/>
      <c r="B53" s="387" t="s">
        <v>198</v>
      </c>
      <c r="C53" s="384" t="s">
        <v>619</v>
      </c>
      <c r="D53" s="283"/>
      <c r="E53" s="384" t="s">
        <v>563</v>
      </c>
      <c r="F53" s="387">
        <v>2022</v>
      </c>
      <c r="G53" s="387">
        <v>2025</v>
      </c>
      <c r="H53" s="387" t="s">
        <v>365</v>
      </c>
      <c r="I53" s="285" t="s">
        <v>368</v>
      </c>
      <c r="J53" s="392"/>
      <c r="K53" s="283"/>
      <c r="L53" s="283"/>
      <c r="M53" s="283"/>
      <c r="N53" s="391"/>
      <c r="O53" s="201"/>
    </row>
    <row r="54" spans="1:15" s="254" customFormat="1" ht="40.5" customHeight="1">
      <c r="A54" s="201"/>
      <c r="B54" s="387" t="s">
        <v>198</v>
      </c>
      <c r="C54" s="384" t="s">
        <v>620</v>
      </c>
      <c r="D54" s="283"/>
      <c r="E54" s="384" t="s">
        <v>564</v>
      </c>
      <c r="F54" s="387">
        <v>2022</v>
      </c>
      <c r="G54" s="387">
        <v>2025</v>
      </c>
      <c r="H54" s="387" t="s">
        <v>365</v>
      </c>
      <c r="I54" s="285" t="s">
        <v>368</v>
      </c>
      <c r="J54" s="392"/>
      <c r="K54" s="283"/>
      <c r="L54" s="283"/>
      <c r="M54" s="283"/>
      <c r="N54" s="391"/>
      <c r="O54" s="201"/>
    </row>
    <row r="55" spans="1:15" s="254" customFormat="1" ht="40.5" customHeight="1">
      <c r="A55" s="201"/>
      <c r="B55" s="387" t="s">
        <v>198</v>
      </c>
      <c r="C55" s="384" t="s">
        <v>621</v>
      </c>
      <c r="D55" s="283"/>
      <c r="E55" s="384" t="s">
        <v>550</v>
      </c>
      <c r="F55" s="387">
        <v>2022</v>
      </c>
      <c r="G55" s="387">
        <v>2025</v>
      </c>
      <c r="H55" s="387" t="s">
        <v>365</v>
      </c>
      <c r="I55" s="285" t="s">
        <v>368</v>
      </c>
      <c r="J55" s="392"/>
      <c r="K55" s="283"/>
      <c r="L55" s="283"/>
      <c r="M55" s="283"/>
      <c r="N55" s="391"/>
      <c r="O55" s="201"/>
    </row>
    <row r="56" spans="1:15" s="254" customFormat="1" ht="40.5" customHeight="1">
      <c r="A56" s="201"/>
      <c r="B56" s="387" t="s">
        <v>198</v>
      </c>
      <c r="C56" s="384" t="s">
        <v>622</v>
      </c>
      <c r="D56" s="283"/>
      <c r="E56" s="384" t="s">
        <v>565</v>
      </c>
      <c r="F56" s="387">
        <v>2017</v>
      </c>
      <c r="G56" s="387">
        <v>2021</v>
      </c>
      <c r="H56" s="387" t="s">
        <v>365</v>
      </c>
      <c r="I56" s="285" t="s">
        <v>368</v>
      </c>
      <c r="J56" s="392"/>
      <c r="K56" s="283"/>
      <c r="L56" s="283"/>
      <c r="M56" s="283"/>
      <c r="N56" s="391"/>
      <c r="O56" s="201"/>
    </row>
    <row r="57" spans="1:15" s="254" customFormat="1" ht="40.5" customHeight="1">
      <c r="A57" s="201"/>
      <c r="B57" s="387" t="s">
        <v>198</v>
      </c>
      <c r="C57" s="384" t="s">
        <v>623</v>
      </c>
      <c r="D57" s="283"/>
      <c r="E57" s="384" t="s">
        <v>566</v>
      </c>
      <c r="F57" s="387">
        <v>2026</v>
      </c>
      <c r="G57" s="387">
        <v>2030</v>
      </c>
      <c r="H57" s="387" t="s">
        <v>365</v>
      </c>
      <c r="I57" s="285" t="s">
        <v>368</v>
      </c>
      <c r="J57" s="392"/>
      <c r="K57" s="283"/>
      <c r="L57" s="283"/>
      <c r="M57" s="283"/>
      <c r="N57" s="391"/>
      <c r="O57" s="201"/>
    </row>
    <row r="58" spans="1:15" s="254" customFormat="1" ht="40.5" customHeight="1">
      <c r="A58" s="201"/>
      <c r="B58" s="387" t="s">
        <v>198</v>
      </c>
      <c r="C58" s="384" t="s">
        <v>624</v>
      </c>
      <c r="D58" s="283"/>
      <c r="E58" s="384" t="s">
        <v>565</v>
      </c>
      <c r="F58" s="387">
        <v>2017</v>
      </c>
      <c r="G58" s="387">
        <v>2021</v>
      </c>
      <c r="H58" s="387" t="s">
        <v>365</v>
      </c>
      <c r="I58" s="285"/>
      <c r="J58" s="392"/>
      <c r="K58" s="283"/>
      <c r="L58" s="283"/>
      <c r="M58" s="283"/>
      <c r="N58" s="391"/>
      <c r="O58" s="201"/>
    </row>
    <row r="59" spans="1:15" s="254" customFormat="1" ht="40.5" customHeight="1">
      <c r="A59" s="201"/>
      <c r="B59" s="387" t="s">
        <v>198</v>
      </c>
      <c r="C59" s="384" t="s">
        <v>625</v>
      </c>
      <c r="D59" s="283"/>
      <c r="E59" s="384" t="s">
        <v>565</v>
      </c>
      <c r="F59" s="387">
        <v>2017</v>
      </c>
      <c r="G59" s="387">
        <v>2021</v>
      </c>
      <c r="H59" s="387" t="s">
        <v>365</v>
      </c>
      <c r="I59" s="285" t="s">
        <v>368</v>
      </c>
      <c r="J59" s="392"/>
      <c r="K59" s="283"/>
      <c r="L59" s="283"/>
      <c r="M59" s="283"/>
      <c r="N59" s="391"/>
      <c r="O59" s="201"/>
    </row>
    <row r="60" spans="1:15" s="254" customFormat="1" ht="40.5" customHeight="1">
      <c r="A60" s="201"/>
      <c r="B60" s="387" t="s">
        <v>198</v>
      </c>
      <c r="C60" s="384" t="s">
        <v>626</v>
      </c>
      <c r="D60" s="283"/>
      <c r="E60" s="384" t="s">
        <v>565</v>
      </c>
      <c r="F60" s="387">
        <v>2022</v>
      </c>
      <c r="G60" s="387">
        <v>2025</v>
      </c>
      <c r="H60" s="387" t="s">
        <v>365</v>
      </c>
      <c r="I60" s="285" t="s">
        <v>368</v>
      </c>
      <c r="J60" s="392"/>
      <c r="K60" s="283"/>
      <c r="L60" s="283"/>
      <c r="M60" s="283"/>
      <c r="N60" s="391"/>
      <c r="O60" s="201"/>
    </row>
    <row r="61" spans="1:15" s="254" customFormat="1" ht="40.5" customHeight="1">
      <c r="A61" s="201"/>
      <c r="B61" s="387" t="s">
        <v>198</v>
      </c>
      <c r="C61" s="384" t="s">
        <v>671</v>
      </c>
      <c r="D61" s="283"/>
      <c r="E61" s="384" t="s">
        <v>565</v>
      </c>
      <c r="F61" s="387">
        <v>2017</v>
      </c>
      <c r="G61" s="387">
        <v>2021</v>
      </c>
      <c r="H61" s="387" t="s">
        <v>365</v>
      </c>
      <c r="I61" s="285" t="s">
        <v>368</v>
      </c>
      <c r="J61" s="392"/>
      <c r="K61" s="283"/>
      <c r="L61" s="283"/>
      <c r="M61" s="283"/>
      <c r="N61" s="391"/>
      <c r="O61" s="201"/>
    </row>
    <row r="62" spans="1:15" s="254" customFormat="1" ht="40.5" customHeight="1">
      <c r="A62" s="201"/>
      <c r="B62" s="387" t="s">
        <v>490</v>
      </c>
      <c r="C62" s="384" t="s">
        <v>627</v>
      </c>
      <c r="D62" s="283"/>
      <c r="E62" s="384" t="s">
        <v>567</v>
      </c>
      <c r="F62" s="387">
        <v>2017</v>
      </c>
      <c r="G62" s="387">
        <v>2021</v>
      </c>
      <c r="H62" s="387" t="s">
        <v>365</v>
      </c>
      <c r="I62" s="285" t="s">
        <v>368</v>
      </c>
      <c r="J62" s="392"/>
      <c r="K62" s="283"/>
      <c r="L62" s="283"/>
      <c r="M62" s="283"/>
      <c r="N62" s="391"/>
      <c r="O62" s="201"/>
    </row>
    <row r="63" spans="1:15" s="254" customFormat="1" ht="40.5" customHeight="1">
      <c r="A63" s="201"/>
      <c r="B63" s="387" t="s">
        <v>490</v>
      </c>
      <c r="C63" s="384" t="s">
        <v>628</v>
      </c>
      <c r="D63" s="283"/>
      <c r="E63" s="384" t="s">
        <v>568</v>
      </c>
      <c r="F63" s="387">
        <v>2022</v>
      </c>
      <c r="G63" s="387">
        <v>2025</v>
      </c>
      <c r="H63" s="387" t="s">
        <v>365</v>
      </c>
      <c r="I63" s="285" t="s">
        <v>368</v>
      </c>
      <c r="J63" s="392"/>
      <c r="K63" s="283"/>
      <c r="L63" s="283"/>
      <c r="M63" s="283"/>
      <c r="N63" s="391"/>
      <c r="O63" s="201"/>
    </row>
    <row r="64" spans="1:15" s="254" customFormat="1" ht="40.5" customHeight="1">
      <c r="A64" s="201"/>
      <c r="B64" s="387" t="s">
        <v>490</v>
      </c>
      <c r="C64" s="384" t="s">
        <v>629</v>
      </c>
      <c r="D64" s="283"/>
      <c r="E64" s="384" t="s">
        <v>570</v>
      </c>
      <c r="F64" s="387">
        <v>2022</v>
      </c>
      <c r="G64" s="387">
        <v>2025</v>
      </c>
      <c r="H64" s="387" t="s">
        <v>365</v>
      </c>
      <c r="I64" s="285" t="s">
        <v>368</v>
      </c>
      <c r="J64" s="392"/>
      <c r="K64" s="283"/>
      <c r="L64" s="283"/>
      <c r="M64" s="283"/>
      <c r="N64" s="391"/>
      <c r="O64" s="201"/>
    </row>
    <row r="65" spans="1:15" s="254" customFormat="1" ht="40.5" customHeight="1">
      <c r="A65" s="201"/>
      <c r="B65" s="387" t="s">
        <v>490</v>
      </c>
      <c r="C65" s="384" t="s">
        <v>569</v>
      </c>
      <c r="D65" s="283"/>
      <c r="E65" s="384" t="s">
        <v>567</v>
      </c>
      <c r="F65" s="387">
        <v>2017</v>
      </c>
      <c r="G65" s="387">
        <v>2021</v>
      </c>
      <c r="H65" s="387" t="s">
        <v>365</v>
      </c>
      <c r="I65" s="285" t="s">
        <v>368</v>
      </c>
      <c r="J65" s="392"/>
      <c r="K65" s="283"/>
      <c r="L65" s="283"/>
      <c r="M65" s="283"/>
      <c r="N65" s="391"/>
      <c r="O65" s="201"/>
    </row>
    <row r="66" spans="1:15" s="254" customFormat="1" ht="40.5" customHeight="1">
      <c r="A66" s="201"/>
      <c r="B66" s="387" t="s">
        <v>490</v>
      </c>
      <c r="C66" s="384" t="s">
        <v>630</v>
      </c>
      <c r="D66" s="283"/>
      <c r="E66" s="384" t="s">
        <v>567</v>
      </c>
      <c r="F66" s="387">
        <v>2022</v>
      </c>
      <c r="G66" s="387">
        <v>2025</v>
      </c>
      <c r="H66" s="387" t="s">
        <v>365</v>
      </c>
      <c r="I66" s="285" t="s">
        <v>368</v>
      </c>
      <c r="J66" s="392"/>
      <c r="K66" s="283"/>
      <c r="L66" s="283"/>
      <c r="M66" s="283"/>
      <c r="N66" s="391"/>
      <c r="O66" s="201"/>
    </row>
    <row r="67" spans="1:15" s="254" customFormat="1" ht="40.5" customHeight="1">
      <c r="A67" s="201"/>
      <c r="B67" s="387" t="s">
        <v>428</v>
      </c>
      <c r="C67" s="384" t="s">
        <v>631</v>
      </c>
      <c r="D67" s="283"/>
      <c r="E67" s="384" t="s">
        <v>571</v>
      </c>
      <c r="F67" s="387">
        <v>2022</v>
      </c>
      <c r="G67" s="387">
        <v>2025</v>
      </c>
      <c r="H67" s="387" t="s">
        <v>365</v>
      </c>
      <c r="I67" s="285" t="s">
        <v>368</v>
      </c>
      <c r="J67" s="392"/>
      <c r="K67" s="283"/>
      <c r="L67" s="283"/>
      <c r="M67" s="283"/>
      <c r="N67" s="391"/>
      <c r="O67" s="201"/>
    </row>
    <row r="68" spans="1:15" s="254" customFormat="1" ht="40.5" customHeight="1">
      <c r="A68" s="201"/>
      <c r="B68" s="387" t="s">
        <v>428</v>
      </c>
      <c r="C68" s="384" t="s">
        <v>632</v>
      </c>
      <c r="D68" s="283"/>
      <c r="E68" s="384" t="s">
        <v>572</v>
      </c>
      <c r="F68" s="387">
        <v>2022</v>
      </c>
      <c r="G68" s="387">
        <v>2025</v>
      </c>
      <c r="H68" s="387" t="s">
        <v>365</v>
      </c>
      <c r="I68" s="285" t="s">
        <v>368</v>
      </c>
      <c r="J68" s="392"/>
      <c r="K68" s="283"/>
      <c r="L68" s="283"/>
      <c r="M68" s="283"/>
      <c r="N68" s="391"/>
      <c r="O68" s="201"/>
    </row>
    <row r="69" spans="1:15" s="254" customFormat="1" ht="40.5" customHeight="1">
      <c r="A69" s="201"/>
      <c r="B69" s="387" t="s">
        <v>428</v>
      </c>
      <c r="C69" s="384" t="s">
        <v>633</v>
      </c>
      <c r="D69" s="283"/>
      <c r="E69" s="384" t="s">
        <v>566</v>
      </c>
      <c r="F69" s="387">
        <v>2022</v>
      </c>
      <c r="G69" s="387">
        <v>2025</v>
      </c>
      <c r="H69" s="387" t="s">
        <v>365</v>
      </c>
      <c r="I69" s="285" t="s">
        <v>368</v>
      </c>
      <c r="J69" s="392"/>
      <c r="K69" s="283"/>
      <c r="L69" s="283"/>
      <c r="M69" s="283"/>
      <c r="N69" s="391"/>
      <c r="O69" s="201"/>
    </row>
    <row r="70" spans="1:15" s="254" customFormat="1" ht="40.5" customHeight="1">
      <c r="A70" s="201"/>
      <c r="B70" s="387" t="s">
        <v>428</v>
      </c>
      <c r="C70" s="384" t="s">
        <v>634</v>
      </c>
      <c r="D70" s="283"/>
      <c r="E70" s="384" t="s">
        <v>558</v>
      </c>
      <c r="F70" s="387">
        <v>2022</v>
      </c>
      <c r="G70" s="387">
        <v>2025</v>
      </c>
      <c r="H70" s="387" t="s">
        <v>365</v>
      </c>
      <c r="I70" s="285" t="s">
        <v>368</v>
      </c>
      <c r="J70" s="392"/>
      <c r="K70" s="283"/>
      <c r="L70" s="283"/>
      <c r="M70" s="283"/>
      <c r="N70" s="391"/>
      <c r="O70" s="201"/>
    </row>
    <row r="71" spans="1:15" s="254" customFormat="1" ht="40.5" customHeight="1">
      <c r="A71" s="201"/>
      <c r="B71" s="387" t="s">
        <v>428</v>
      </c>
      <c r="C71" s="384" t="s">
        <v>635</v>
      </c>
      <c r="D71" s="283"/>
      <c r="E71" s="384" t="s">
        <v>571</v>
      </c>
      <c r="F71" s="387">
        <v>2017</v>
      </c>
      <c r="G71" s="387">
        <v>2021</v>
      </c>
      <c r="H71" s="387" t="s">
        <v>365</v>
      </c>
      <c r="I71" s="285" t="s">
        <v>368</v>
      </c>
      <c r="J71" s="392"/>
      <c r="K71" s="283"/>
      <c r="L71" s="283"/>
      <c r="M71" s="283"/>
      <c r="N71" s="391"/>
      <c r="O71" s="201"/>
    </row>
    <row r="72" spans="1:15" s="254" customFormat="1" ht="40.5" customHeight="1">
      <c r="A72" s="201"/>
      <c r="B72" s="387" t="s">
        <v>428</v>
      </c>
      <c r="C72" s="384" t="s">
        <v>636</v>
      </c>
      <c r="D72" s="283"/>
      <c r="E72" s="384" t="s">
        <v>571</v>
      </c>
      <c r="F72" s="387">
        <v>2022</v>
      </c>
      <c r="G72" s="387">
        <v>2025</v>
      </c>
      <c r="H72" s="387" t="s">
        <v>365</v>
      </c>
      <c r="I72" s="285" t="s">
        <v>368</v>
      </c>
      <c r="J72" s="392"/>
      <c r="K72" s="283"/>
      <c r="L72" s="283"/>
      <c r="M72" s="283"/>
      <c r="N72" s="391"/>
      <c r="O72" s="201"/>
    </row>
    <row r="73" spans="1:15" s="254" customFormat="1" ht="40.5" customHeight="1">
      <c r="A73" s="201"/>
      <c r="B73" s="387" t="s">
        <v>489</v>
      </c>
      <c r="C73" s="384" t="s">
        <v>637</v>
      </c>
      <c r="D73" s="283"/>
      <c r="E73" s="384" t="s">
        <v>573</v>
      </c>
      <c r="F73" s="387">
        <v>2017</v>
      </c>
      <c r="G73" s="387">
        <v>2021</v>
      </c>
      <c r="H73" s="387" t="s">
        <v>365</v>
      </c>
      <c r="I73" s="285" t="s">
        <v>368</v>
      </c>
      <c r="J73" s="392"/>
      <c r="K73" s="283"/>
      <c r="L73" s="283"/>
      <c r="M73" s="283"/>
      <c r="N73" s="391"/>
      <c r="O73" s="201"/>
    </row>
    <row r="74" spans="1:15" s="254" customFormat="1" ht="40.5" customHeight="1">
      <c r="A74" s="201"/>
      <c r="B74" s="387" t="s">
        <v>489</v>
      </c>
      <c r="C74" s="384" t="s">
        <v>638</v>
      </c>
      <c r="D74" s="283"/>
      <c r="E74" s="384" t="s">
        <v>574</v>
      </c>
      <c r="F74" s="387">
        <v>2022</v>
      </c>
      <c r="G74" s="387">
        <v>2025</v>
      </c>
      <c r="H74" s="387" t="s">
        <v>365</v>
      </c>
      <c r="I74" s="285" t="s">
        <v>368</v>
      </c>
      <c r="J74" s="392"/>
      <c r="K74" s="283"/>
      <c r="L74" s="283"/>
      <c r="M74" s="283"/>
      <c r="N74" s="391"/>
      <c r="O74" s="201"/>
    </row>
    <row r="75" spans="1:15" s="254" customFormat="1" ht="40.5" customHeight="1">
      <c r="A75" s="201"/>
      <c r="B75" s="387" t="s">
        <v>489</v>
      </c>
      <c r="C75" s="384" t="s">
        <v>639</v>
      </c>
      <c r="D75" s="283"/>
      <c r="E75" s="384" t="s">
        <v>575</v>
      </c>
      <c r="F75" s="387">
        <v>2022</v>
      </c>
      <c r="G75" s="387">
        <v>2025</v>
      </c>
      <c r="H75" s="387" t="s">
        <v>365</v>
      </c>
      <c r="I75" s="285" t="s">
        <v>368</v>
      </c>
      <c r="J75" s="392"/>
      <c r="K75" s="283"/>
      <c r="L75" s="283"/>
      <c r="M75" s="283"/>
      <c r="N75" s="391"/>
      <c r="O75" s="201"/>
    </row>
    <row r="76" spans="1:15" s="254" customFormat="1" ht="40.5" customHeight="1">
      <c r="A76" s="201"/>
      <c r="B76" s="387" t="s">
        <v>489</v>
      </c>
      <c r="C76" s="384" t="s">
        <v>640</v>
      </c>
      <c r="D76" s="283"/>
      <c r="E76" s="384" t="s">
        <v>572</v>
      </c>
      <c r="F76" s="387">
        <v>2022</v>
      </c>
      <c r="G76" s="387">
        <v>2025</v>
      </c>
      <c r="H76" s="387" t="s">
        <v>365</v>
      </c>
      <c r="I76" s="285" t="s">
        <v>368</v>
      </c>
      <c r="J76" s="392"/>
      <c r="K76" s="283"/>
      <c r="L76" s="283"/>
      <c r="M76" s="283"/>
      <c r="N76" s="391"/>
      <c r="O76" s="201"/>
    </row>
    <row r="77" spans="1:15" s="254" customFormat="1" ht="40.5" customHeight="1">
      <c r="A77" s="201"/>
      <c r="B77" s="387" t="s">
        <v>489</v>
      </c>
      <c r="C77" s="384" t="s">
        <v>641</v>
      </c>
      <c r="D77" s="283"/>
      <c r="E77" s="384" t="s">
        <v>576</v>
      </c>
      <c r="F77" s="387">
        <v>2017</v>
      </c>
      <c r="G77" s="387">
        <v>2021</v>
      </c>
      <c r="H77" s="387" t="s">
        <v>365</v>
      </c>
      <c r="I77" s="285" t="s">
        <v>368</v>
      </c>
      <c r="J77" s="392"/>
      <c r="K77" s="283"/>
      <c r="L77" s="283"/>
      <c r="M77" s="283"/>
      <c r="N77" s="391"/>
      <c r="O77" s="201"/>
    </row>
    <row r="78" spans="1:15" s="254" customFormat="1" ht="40.5" customHeight="1">
      <c r="A78" s="201"/>
      <c r="B78" s="387" t="s">
        <v>489</v>
      </c>
      <c r="C78" s="384" t="s">
        <v>642</v>
      </c>
      <c r="D78" s="283"/>
      <c r="E78" s="384" t="s">
        <v>575</v>
      </c>
      <c r="F78" s="387">
        <v>2022</v>
      </c>
      <c r="G78" s="387">
        <v>2025</v>
      </c>
      <c r="H78" s="387" t="s">
        <v>365</v>
      </c>
      <c r="I78" s="285" t="s">
        <v>368</v>
      </c>
      <c r="J78" s="392"/>
      <c r="K78" s="283"/>
      <c r="L78" s="283"/>
      <c r="M78" s="283"/>
      <c r="N78" s="391"/>
      <c r="O78" s="201"/>
    </row>
    <row r="79" spans="1:15" s="254" customFormat="1" ht="40.5" customHeight="1">
      <c r="A79" s="201"/>
      <c r="B79" s="387" t="s">
        <v>7</v>
      </c>
      <c r="C79" s="384" t="s">
        <v>643</v>
      </c>
      <c r="D79" s="283"/>
      <c r="E79" s="384" t="s">
        <v>577</v>
      </c>
      <c r="F79" s="387">
        <v>2022</v>
      </c>
      <c r="G79" s="387">
        <v>2025</v>
      </c>
      <c r="H79" s="387" t="s">
        <v>365</v>
      </c>
      <c r="I79" s="285" t="s">
        <v>368</v>
      </c>
      <c r="J79" s="392"/>
      <c r="K79" s="283"/>
      <c r="L79" s="283"/>
      <c r="M79" s="283"/>
      <c r="N79" s="391"/>
      <c r="O79" s="201"/>
    </row>
    <row r="80" spans="1:15" s="254" customFormat="1" ht="40.5" customHeight="1">
      <c r="A80" s="201"/>
      <c r="B80" s="387" t="s">
        <v>7</v>
      </c>
      <c r="C80" s="384" t="s">
        <v>644</v>
      </c>
      <c r="D80" s="283"/>
      <c r="E80" s="384" t="s">
        <v>577</v>
      </c>
      <c r="F80" s="387">
        <v>2022</v>
      </c>
      <c r="G80" s="387">
        <v>2025</v>
      </c>
      <c r="H80" s="387" t="s">
        <v>365</v>
      </c>
      <c r="I80" s="285" t="s">
        <v>368</v>
      </c>
      <c r="J80" s="392"/>
      <c r="K80" s="283"/>
      <c r="L80" s="283"/>
      <c r="M80" s="283"/>
      <c r="N80" s="391"/>
      <c r="O80" s="201"/>
    </row>
    <row r="81" spans="1:15" s="254" customFormat="1" ht="40.5" customHeight="1">
      <c r="A81" s="201"/>
      <c r="B81" s="387" t="s">
        <v>7</v>
      </c>
      <c r="C81" s="384" t="s">
        <v>645</v>
      </c>
      <c r="D81" s="283"/>
      <c r="E81" s="384" t="s">
        <v>577</v>
      </c>
      <c r="F81" s="387">
        <v>2022</v>
      </c>
      <c r="G81" s="387">
        <v>2025</v>
      </c>
      <c r="H81" s="387" t="s">
        <v>365</v>
      </c>
      <c r="I81" s="285" t="s">
        <v>368</v>
      </c>
      <c r="J81" s="392"/>
      <c r="K81" s="283"/>
      <c r="L81" s="283"/>
      <c r="M81" s="283"/>
      <c r="N81" s="391"/>
      <c r="O81" s="201"/>
    </row>
    <row r="82" spans="1:15" s="254" customFormat="1" ht="40.5" customHeight="1">
      <c r="A82" s="201"/>
      <c r="B82" s="387" t="s">
        <v>7</v>
      </c>
      <c r="C82" s="384" t="s">
        <v>646</v>
      </c>
      <c r="D82" s="283"/>
      <c r="E82" s="384" t="s">
        <v>577</v>
      </c>
      <c r="F82" s="387">
        <v>2022</v>
      </c>
      <c r="G82" s="387">
        <v>2025</v>
      </c>
      <c r="H82" s="387" t="s">
        <v>365</v>
      </c>
      <c r="I82" s="285" t="s">
        <v>368</v>
      </c>
      <c r="J82" s="392"/>
      <c r="K82" s="283"/>
      <c r="L82" s="283"/>
      <c r="M82" s="283"/>
      <c r="N82" s="391"/>
      <c r="O82" s="201"/>
    </row>
    <row r="83" spans="1:15" s="254" customFormat="1" ht="40.5" customHeight="1">
      <c r="A83" s="201"/>
      <c r="B83" s="387" t="s">
        <v>428</v>
      </c>
      <c r="C83" s="384" t="s">
        <v>670</v>
      </c>
      <c r="D83" s="283"/>
      <c r="E83" s="384" t="s">
        <v>578</v>
      </c>
      <c r="F83" s="387">
        <v>2017</v>
      </c>
      <c r="G83" s="387">
        <v>2021</v>
      </c>
      <c r="H83" s="387" t="s">
        <v>365</v>
      </c>
      <c r="I83" s="285" t="s">
        <v>368</v>
      </c>
      <c r="J83" s="392"/>
      <c r="K83" s="283"/>
      <c r="L83" s="283"/>
      <c r="M83" s="283"/>
      <c r="N83" s="391"/>
      <c r="O83" s="201"/>
    </row>
    <row r="84" spans="1:15" s="254" customFormat="1" ht="40.5" customHeight="1">
      <c r="A84" s="201"/>
      <c r="B84" s="387" t="s">
        <v>428</v>
      </c>
      <c r="C84" s="384" t="s">
        <v>647</v>
      </c>
      <c r="D84" s="283"/>
      <c r="E84" s="384" t="s">
        <v>552</v>
      </c>
      <c r="F84" s="387">
        <v>2017</v>
      </c>
      <c r="G84" s="387">
        <v>2021</v>
      </c>
      <c r="H84" s="387" t="s">
        <v>365</v>
      </c>
      <c r="I84" s="285" t="s">
        <v>368</v>
      </c>
      <c r="J84" s="392"/>
      <c r="K84" s="283"/>
      <c r="L84" s="283"/>
      <c r="M84" s="283"/>
      <c r="N84" s="391"/>
      <c r="O84" s="201"/>
    </row>
    <row r="85" spans="1:15" s="254" customFormat="1" ht="40.5" customHeight="1">
      <c r="A85" s="201"/>
      <c r="B85" s="387" t="s">
        <v>486</v>
      </c>
      <c r="C85" s="384" t="s">
        <v>648</v>
      </c>
      <c r="D85" s="283"/>
      <c r="E85" s="384" t="s">
        <v>572</v>
      </c>
      <c r="F85" s="387">
        <v>2026</v>
      </c>
      <c r="G85" s="387">
        <v>2030</v>
      </c>
      <c r="H85" s="387" t="s">
        <v>365</v>
      </c>
      <c r="I85" s="285" t="s">
        <v>368</v>
      </c>
      <c r="J85" s="392"/>
      <c r="K85" s="283"/>
      <c r="L85" s="283"/>
      <c r="M85" s="283"/>
      <c r="N85" s="391"/>
      <c r="O85" s="201"/>
    </row>
    <row r="86" spans="1:15" s="254" customFormat="1" ht="40.5" customHeight="1">
      <c r="A86" s="201"/>
      <c r="B86" s="387" t="s">
        <v>486</v>
      </c>
      <c r="C86" s="384" t="s">
        <v>579</v>
      </c>
      <c r="D86" s="283"/>
      <c r="E86" s="384" t="s">
        <v>572</v>
      </c>
      <c r="F86" s="387">
        <v>2026</v>
      </c>
      <c r="G86" s="387">
        <v>2030</v>
      </c>
      <c r="H86" s="387" t="s">
        <v>365</v>
      </c>
      <c r="I86" s="285" t="s">
        <v>368</v>
      </c>
      <c r="J86" s="392"/>
      <c r="K86" s="283"/>
      <c r="L86" s="283"/>
      <c r="M86" s="283"/>
      <c r="N86" s="391"/>
      <c r="O86" s="201"/>
    </row>
    <row r="87" spans="1:15" s="254" customFormat="1" ht="40.5" customHeight="1">
      <c r="A87" s="201"/>
      <c r="B87" s="387" t="s">
        <v>486</v>
      </c>
      <c r="C87" s="384" t="s">
        <v>649</v>
      </c>
      <c r="D87" s="283"/>
      <c r="E87" s="384" t="s">
        <v>572</v>
      </c>
      <c r="F87" s="387">
        <v>2026</v>
      </c>
      <c r="G87" s="387">
        <v>2030</v>
      </c>
      <c r="H87" s="387" t="s">
        <v>365</v>
      </c>
      <c r="I87" s="285" t="s">
        <v>368</v>
      </c>
      <c r="J87" s="392"/>
      <c r="K87" s="283"/>
      <c r="L87" s="283"/>
      <c r="M87" s="283"/>
      <c r="N87" s="391"/>
      <c r="O87" s="201"/>
    </row>
    <row r="88" spans="1:15" s="254" customFormat="1" ht="40.5" customHeight="1">
      <c r="A88" s="201"/>
      <c r="B88" s="387" t="s">
        <v>486</v>
      </c>
      <c r="C88" s="384" t="s">
        <v>650</v>
      </c>
      <c r="D88" s="283"/>
      <c r="E88" s="384" t="s">
        <v>572</v>
      </c>
      <c r="F88" s="387">
        <v>2022</v>
      </c>
      <c r="G88" s="387">
        <v>2025</v>
      </c>
      <c r="H88" s="387" t="s">
        <v>365</v>
      </c>
      <c r="I88" s="285" t="s">
        <v>368</v>
      </c>
      <c r="J88" s="392"/>
      <c r="K88" s="283"/>
      <c r="L88" s="283"/>
      <c r="M88" s="283"/>
      <c r="N88" s="391"/>
      <c r="O88" s="201"/>
    </row>
    <row r="89" spans="1:15" s="254" customFormat="1" ht="40.5" customHeight="1">
      <c r="A89" s="201"/>
      <c r="B89" s="387" t="s">
        <v>486</v>
      </c>
      <c r="C89" s="384" t="s">
        <v>651</v>
      </c>
      <c r="D89" s="283"/>
      <c r="E89" s="384" t="s">
        <v>572</v>
      </c>
      <c r="F89" s="387">
        <v>2026</v>
      </c>
      <c r="G89" s="387">
        <v>2030</v>
      </c>
      <c r="H89" s="387" t="s">
        <v>365</v>
      </c>
      <c r="I89" s="285" t="s">
        <v>368</v>
      </c>
      <c r="J89" s="392"/>
      <c r="K89" s="283"/>
      <c r="L89" s="283"/>
      <c r="M89" s="283"/>
      <c r="N89" s="391"/>
      <c r="O89" s="201"/>
    </row>
    <row r="90" spans="1:15" s="254" customFormat="1" ht="40.5" customHeight="1">
      <c r="A90" s="201"/>
      <c r="B90" s="387" t="s">
        <v>486</v>
      </c>
      <c r="C90" s="384" t="s">
        <v>652</v>
      </c>
      <c r="D90" s="283"/>
      <c r="E90" s="384" t="s">
        <v>580</v>
      </c>
      <c r="F90" s="387">
        <v>2026</v>
      </c>
      <c r="G90" s="387">
        <v>2030</v>
      </c>
      <c r="H90" s="387" t="s">
        <v>365</v>
      </c>
      <c r="I90" s="285" t="s">
        <v>368</v>
      </c>
      <c r="J90" s="392"/>
      <c r="K90" s="283"/>
      <c r="L90" s="283"/>
      <c r="M90" s="283"/>
      <c r="N90" s="391"/>
      <c r="O90" s="201"/>
    </row>
    <row r="91" spans="1:15" s="254" customFormat="1" ht="40.5" customHeight="1">
      <c r="A91" s="201"/>
      <c r="B91" s="387" t="s">
        <v>486</v>
      </c>
      <c r="C91" s="384" t="s">
        <v>653</v>
      </c>
      <c r="D91" s="283"/>
      <c r="E91" s="384" t="s">
        <v>581</v>
      </c>
      <c r="F91" s="387">
        <v>2022</v>
      </c>
      <c r="G91" s="387">
        <v>2025</v>
      </c>
      <c r="H91" s="387" t="s">
        <v>365</v>
      </c>
      <c r="I91" s="285" t="s">
        <v>368</v>
      </c>
      <c r="J91" s="392"/>
      <c r="K91" s="283"/>
      <c r="L91" s="283"/>
      <c r="M91" s="283"/>
      <c r="N91" s="391"/>
      <c r="O91" s="201"/>
    </row>
    <row r="92" spans="1:15" s="254" customFormat="1" ht="40.5" customHeight="1">
      <c r="A92" s="201"/>
      <c r="B92" s="387" t="s">
        <v>486</v>
      </c>
      <c r="C92" s="384" t="s">
        <v>654</v>
      </c>
      <c r="D92" s="283"/>
      <c r="E92" s="384" t="s">
        <v>582</v>
      </c>
      <c r="F92" s="387">
        <v>2017</v>
      </c>
      <c r="G92" s="387">
        <v>2021</v>
      </c>
      <c r="H92" s="387" t="s">
        <v>365</v>
      </c>
      <c r="I92" s="285" t="s">
        <v>368</v>
      </c>
      <c r="J92" s="392"/>
      <c r="K92" s="283"/>
      <c r="L92" s="283"/>
      <c r="M92" s="283"/>
      <c r="N92" s="391"/>
      <c r="O92" s="201"/>
    </row>
    <row r="93" spans="1:15" s="254" customFormat="1" ht="40.5" customHeight="1">
      <c r="A93" s="201"/>
      <c r="B93" s="387" t="s">
        <v>486</v>
      </c>
      <c r="C93" s="384" t="s">
        <v>655</v>
      </c>
      <c r="D93" s="283"/>
      <c r="E93" s="384" t="s">
        <v>576</v>
      </c>
      <c r="F93" s="387">
        <v>2026</v>
      </c>
      <c r="G93" s="387">
        <v>2030</v>
      </c>
      <c r="H93" s="387" t="s">
        <v>365</v>
      </c>
      <c r="I93" s="285" t="s">
        <v>368</v>
      </c>
      <c r="J93" s="392"/>
      <c r="K93" s="283"/>
      <c r="L93" s="283"/>
      <c r="M93" s="283"/>
      <c r="N93" s="391"/>
      <c r="O93" s="201"/>
    </row>
    <row r="94" spans="1:15" s="254" customFormat="1" ht="40.5" customHeight="1">
      <c r="A94" s="201"/>
      <c r="B94" s="387" t="s">
        <v>486</v>
      </c>
      <c r="C94" s="384" t="s">
        <v>656</v>
      </c>
      <c r="D94" s="283"/>
      <c r="E94" s="384" t="s">
        <v>572</v>
      </c>
      <c r="F94" s="387">
        <v>2017</v>
      </c>
      <c r="G94" s="387">
        <v>2021</v>
      </c>
      <c r="H94" s="387" t="s">
        <v>365</v>
      </c>
      <c r="I94" s="285" t="s">
        <v>368</v>
      </c>
      <c r="J94" s="392"/>
      <c r="K94" s="283"/>
      <c r="L94" s="283"/>
      <c r="M94" s="283"/>
      <c r="N94" s="391"/>
      <c r="O94" s="201"/>
    </row>
    <row r="95" spans="1:15" s="254" customFormat="1" ht="40.5" customHeight="1">
      <c r="A95" s="201"/>
      <c r="B95" s="387" t="s">
        <v>486</v>
      </c>
      <c r="C95" s="384" t="s">
        <v>657</v>
      </c>
      <c r="D95" s="283"/>
      <c r="E95" s="384" t="s">
        <v>584</v>
      </c>
      <c r="F95" s="387">
        <v>2022</v>
      </c>
      <c r="G95" s="387">
        <v>2025</v>
      </c>
      <c r="H95" s="387" t="s">
        <v>365</v>
      </c>
      <c r="I95" s="285" t="s">
        <v>368</v>
      </c>
      <c r="J95" s="392"/>
      <c r="K95" s="283"/>
      <c r="L95" s="283"/>
      <c r="M95" s="283"/>
      <c r="N95" s="391"/>
      <c r="O95" s="201"/>
    </row>
    <row r="96" spans="1:15" s="254" customFormat="1" ht="40.5" customHeight="1">
      <c r="A96" s="201"/>
      <c r="B96" s="387" t="s">
        <v>486</v>
      </c>
      <c r="C96" s="384" t="s">
        <v>583</v>
      </c>
      <c r="D96" s="283"/>
      <c r="E96" s="384" t="s">
        <v>582</v>
      </c>
      <c r="F96" s="387">
        <v>2026</v>
      </c>
      <c r="G96" s="387">
        <v>2030</v>
      </c>
      <c r="H96" s="387" t="s">
        <v>365</v>
      </c>
      <c r="I96" s="285" t="s">
        <v>368</v>
      </c>
      <c r="J96" s="392"/>
      <c r="K96" s="283"/>
      <c r="L96" s="283"/>
      <c r="M96" s="283"/>
      <c r="N96" s="391"/>
      <c r="O96" s="201"/>
    </row>
    <row r="97" spans="1:16" s="254" customFormat="1" ht="40.5" customHeight="1">
      <c r="A97" s="201"/>
      <c r="B97" s="387" t="s">
        <v>486</v>
      </c>
      <c r="C97" s="384" t="s">
        <v>658</v>
      </c>
      <c r="D97" s="283"/>
      <c r="E97" s="384" t="s">
        <v>572</v>
      </c>
      <c r="F97" s="387">
        <v>2026</v>
      </c>
      <c r="G97" s="387">
        <v>2030</v>
      </c>
      <c r="H97" s="387" t="s">
        <v>365</v>
      </c>
      <c r="I97" s="285" t="s">
        <v>368</v>
      </c>
      <c r="J97" s="392"/>
      <c r="K97" s="283"/>
      <c r="L97" s="283"/>
      <c r="M97" s="283"/>
      <c r="N97" s="391"/>
      <c r="O97" s="201"/>
    </row>
    <row r="98" spans="1:16" s="254" customFormat="1" ht="40.5" customHeight="1">
      <c r="A98" s="201"/>
      <c r="B98" s="387" t="s">
        <v>486</v>
      </c>
      <c r="C98" s="384" t="s">
        <v>659</v>
      </c>
      <c r="D98" s="283"/>
      <c r="E98" s="384" t="s">
        <v>572</v>
      </c>
      <c r="F98" s="387">
        <v>2017</v>
      </c>
      <c r="G98" s="387">
        <v>2021</v>
      </c>
      <c r="H98" s="387" t="s">
        <v>365</v>
      </c>
      <c r="I98" s="285" t="s">
        <v>368</v>
      </c>
      <c r="J98" s="392"/>
      <c r="K98" s="283"/>
      <c r="L98" s="283"/>
      <c r="M98" s="283"/>
      <c r="N98" s="391"/>
      <c r="O98" s="201"/>
    </row>
    <row r="99" spans="1:16" s="254" customFormat="1" ht="40.5" customHeight="1">
      <c r="A99" s="201"/>
      <c r="B99" s="387" t="s">
        <v>486</v>
      </c>
      <c r="C99" s="384" t="s">
        <v>660</v>
      </c>
      <c r="D99" s="283"/>
      <c r="E99" s="384" t="s">
        <v>585</v>
      </c>
      <c r="F99" s="387">
        <v>2026</v>
      </c>
      <c r="G99" s="387">
        <v>2030</v>
      </c>
      <c r="H99" s="387" t="s">
        <v>365</v>
      </c>
      <c r="I99" s="285" t="s">
        <v>368</v>
      </c>
      <c r="J99" s="392"/>
      <c r="K99" s="283"/>
      <c r="L99" s="283"/>
      <c r="M99" s="283"/>
      <c r="N99" s="391"/>
      <c r="O99" s="201"/>
    </row>
    <row r="100" spans="1:16" s="254" customFormat="1" ht="40.5" customHeight="1">
      <c r="A100" s="201"/>
      <c r="B100" s="387" t="s">
        <v>128</v>
      </c>
      <c r="C100" s="384" t="s">
        <v>661</v>
      </c>
      <c r="D100" s="283"/>
      <c r="E100" s="384" t="s">
        <v>582</v>
      </c>
      <c r="F100" s="387">
        <v>2017</v>
      </c>
      <c r="G100" s="387">
        <v>2021</v>
      </c>
      <c r="H100" s="387" t="s">
        <v>365</v>
      </c>
      <c r="I100" s="285" t="s">
        <v>368</v>
      </c>
      <c r="J100" s="392"/>
      <c r="K100" s="283"/>
      <c r="L100" s="283"/>
      <c r="M100" s="283"/>
      <c r="N100" s="391"/>
      <c r="O100" s="201"/>
    </row>
    <row r="101" spans="1:16" s="254" customFormat="1" ht="40.5" customHeight="1">
      <c r="A101" s="201"/>
      <c r="B101" s="387" t="s">
        <v>128</v>
      </c>
      <c r="C101" s="384" t="s">
        <v>662</v>
      </c>
      <c r="D101" s="283"/>
      <c r="E101" s="384" t="s">
        <v>582</v>
      </c>
      <c r="F101" s="387">
        <v>2022</v>
      </c>
      <c r="G101" s="387">
        <v>2025</v>
      </c>
      <c r="H101" s="387" t="s">
        <v>365</v>
      </c>
      <c r="I101" s="285" t="s">
        <v>368</v>
      </c>
      <c r="J101" s="392"/>
      <c r="K101" s="283"/>
      <c r="L101" s="283"/>
      <c r="M101" s="283"/>
      <c r="N101" s="391"/>
      <c r="O101" s="201"/>
    </row>
    <row r="102" spans="1:16" s="254" customFormat="1" ht="40.5" customHeight="1">
      <c r="A102" s="201"/>
      <c r="B102" s="387" t="s">
        <v>128</v>
      </c>
      <c r="C102" s="384" t="s">
        <v>663</v>
      </c>
      <c r="D102" s="283"/>
      <c r="E102" s="384" t="s">
        <v>587</v>
      </c>
      <c r="F102" s="387">
        <v>2022</v>
      </c>
      <c r="G102" s="387">
        <v>2025</v>
      </c>
      <c r="H102" s="387" t="s">
        <v>365</v>
      </c>
      <c r="I102" s="285" t="s">
        <v>368</v>
      </c>
      <c r="J102" s="392"/>
      <c r="K102" s="283"/>
      <c r="L102" s="283"/>
      <c r="M102" s="283"/>
      <c r="N102" s="391"/>
      <c r="O102" s="201"/>
    </row>
    <row r="103" spans="1:16" s="254" customFormat="1" ht="40.5" customHeight="1">
      <c r="A103" s="201"/>
      <c r="B103" s="387" t="s">
        <v>128</v>
      </c>
      <c r="C103" s="384" t="s">
        <v>586</v>
      </c>
      <c r="D103" s="283"/>
      <c r="E103" s="384" t="s">
        <v>588</v>
      </c>
      <c r="F103" s="387">
        <v>2017</v>
      </c>
      <c r="G103" s="387">
        <v>2021</v>
      </c>
      <c r="H103" s="387" t="s">
        <v>365</v>
      </c>
      <c r="I103" s="285" t="s">
        <v>368</v>
      </c>
      <c r="J103" s="392"/>
      <c r="K103" s="283"/>
      <c r="L103" s="283"/>
      <c r="M103" s="283"/>
      <c r="N103" s="391"/>
      <c r="O103" s="201"/>
    </row>
    <row r="104" spans="1:16" s="254" customFormat="1" ht="40.5" customHeight="1">
      <c r="A104" s="201"/>
      <c r="B104" s="387" t="s">
        <v>128</v>
      </c>
      <c r="C104" s="384" t="s">
        <v>664</v>
      </c>
      <c r="D104" s="283"/>
      <c r="E104" s="384" t="s">
        <v>589</v>
      </c>
      <c r="F104" s="387">
        <v>2017</v>
      </c>
      <c r="G104" s="387">
        <v>2021</v>
      </c>
      <c r="H104" s="387" t="s">
        <v>365</v>
      </c>
      <c r="I104" s="285" t="s">
        <v>368</v>
      </c>
      <c r="J104" s="392"/>
      <c r="K104" s="283"/>
      <c r="L104" s="283"/>
      <c r="M104" s="283"/>
      <c r="N104" s="391"/>
      <c r="O104" s="201"/>
    </row>
    <row r="105" spans="1:16" s="254" customFormat="1" ht="40.5" customHeight="1">
      <c r="A105" s="201"/>
      <c r="B105" s="387" t="s">
        <v>128</v>
      </c>
      <c r="C105" s="384" t="s">
        <v>665</v>
      </c>
      <c r="D105" s="283"/>
      <c r="E105" s="384" t="s">
        <v>589</v>
      </c>
      <c r="F105" s="387">
        <v>2022</v>
      </c>
      <c r="G105" s="387">
        <v>2025</v>
      </c>
      <c r="H105" s="387" t="s">
        <v>365</v>
      </c>
      <c r="I105" s="285" t="s">
        <v>368</v>
      </c>
      <c r="J105" s="392"/>
      <c r="K105" s="283"/>
      <c r="L105" s="283"/>
      <c r="M105" s="283"/>
      <c r="N105" s="391"/>
      <c r="O105" s="201"/>
    </row>
    <row r="106" spans="1:16" s="254" customFormat="1" ht="40.5" customHeight="1">
      <c r="A106" s="201"/>
      <c r="B106" s="387" t="s">
        <v>487</v>
      </c>
      <c r="C106" s="384" t="s">
        <v>666</v>
      </c>
      <c r="D106" s="283"/>
      <c r="E106" s="384" t="s">
        <v>590</v>
      </c>
      <c r="F106" s="387">
        <v>2022</v>
      </c>
      <c r="G106" s="387">
        <v>2025</v>
      </c>
      <c r="H106" s="387" t="s">
        <v>365</v>
      </c>
      <c r="I106" s="285" t="s">
        <v>368</v>
      </c>
      <c r="J106" s="392"/>
      <c r="K106" s="283"/>
      <c r="L106" s="283"/>
      <c r="M106" s="283"/>
      <c r="N106" s="391"/>
      <c r="O106" s="201"/>
    </row>
    <row r="107" spans="1:16" s="254" customFormat="1" ht="40.5" customHeight="1">
      <c r="A107" s="201"/>
      <c r="B107" s="387" t="s">
        <v>487</v>
      </c>
      <c r="C107" s="384" t="s">
        <v>667</v>
      </c>
      <c r="D107" s="283"/>
      <c r="E107" s="384" t="s">
        <v>591</v>
      </c>
      <c r="F107" s="387">
        <v>2022</v>
      </c>
      <c r="G107" s="387">
        <v>2025</v>
      </c>
      <c r="H107" s="387" t="s">
        <v>365</v>
      </c>
      <c r="I107" s="285" t="s">
        <v>368</v>
      </c>
      <c r="J107" s="392"/>
      <c r="K107" s="283"/>
      <c r="L107" s="283"/>
      <c r="M107" s="283"/>
      <c r="N107" s="391"/>
      <c r="O107" s="201"/>
    </row>
    <row r="108" spans="1:16" s="254" customFormat="1" ht="40.5" customHeight="1">
      <c r="A108" s="201"/>
      <c r="B108" s="387" t="s">
        <v>487</v>
      </c>
      <c r="C108" s="384" t="s">
        <v>668</v>
      </c>
      <c r="D108" s="283"/>
      <c r="E108" s="384" t="s">
        <v>592</v>
      </c>
      <c r="F108" s="387">
        <v>2026</v>
      </c>
      <c r="G108" s="387">
        <v>2030</v>
      </c>
      <c r="H108" s="387" t="s">
        <v>365</v>
      </c>
      <c r="I108" s="285" t="s">
        <v>368</v>
      </c>
      <c r="J108" s="392"/>
      <c r="K108" s="283"/>
      <c r="L108" s="283"/>
      <c r="M108" s="283"/>
      <c r="N108" s="391"/>
      <c r="O108" s="201"/>
    </row>
    <row r="109" spans="1:16" s="254" customFormat="1" ht="40.5" customHeight="1" thickBot="1">
      <c r="A109" s="201"/>
      <c r="B109" s="387" t="s">
        <v>487</v>
      </c>
      <c r="C109" s="384" t="s">
        <v>669</v>
      </c>
      <c r="D109" s="283"/>
      <c r="E109" s="384" t="s">
        <v>571</v>
      </c>
      <c r="F109" s="387">
        <v>2026</v>
      </c>
      <c r="G109" s="387">
        <v>2030</v>
      </c>
      <c r="H109" s="387" t="s">
        <v>365</v>
      </c>
      <c r="I109" s="285" t="s">
        <v>368</v>
      </c>
      <c r="J109" s="392"/>
      <c r="K109" s="283"/>
      <c r="L109" s="283"/>
      <c r="M109" s="283"/>
      <c r="N109" s="391"/>
      <c r="O109" s="201"/>
    </row>
    <row r="110" spans="1:16" s="57" customFormat="1" ht="18" customHeight="1">
      <c r="A110" s="25"/>
      <c r="B110" s="383" t="s">
        <v>446</v>
      </c>
      <c r="C110" s="29"/>
      <c r="D110" s="29"/>
      <c r="E110" s="29"/>
      <c r="F110" s="29"/>
      <c r="G110" s="29"/>
      <c r="H110" s="187"/>
      <c r="I110" s="29"/>
      <c r="J110" s="29"/>
      <c r="K110" s="684" t="s">
        <v>348</v>
      </c>
      <c r="L110" s="684"/>
      <c r="M110" s="29"/>
      <c r="N110" s="188"/>
      <c r="O110" s="29"/>
      <c r="P110" s="48"/>
    </row>
    <row r="111" spans="1:16" s="57" customFormat="1" ht="27" customHeight="1">
      <c r="A111" s="25"/>
      <c r="B111" s="187"/>
      <c r="C111" s="29"/>
      <c r="D111" s="29"/>
      <c r="E111" s="29"/>
      <c r="F111" s="29"/>
      <c r="G111" s="29"/>
      <c r="H111" s="29"/>
      <c r="I111" s="29"/>
      <c r="J111" s="29"/>
      <c r="K111" s="685"/>
      <c r="L111" s="685"/>
      <c r="M111" s="29"/>
      <c r="N111" s="29"/>
      <c r="O111" s="29"/>
      <c r="P111" s="48"/>
    </row>
    <row r="112" spans="1:16" s="57" customFormat="1" ht="24.95" customHeight="1">
      <c r="A112" s="42"/>
      <c r="B112" s="42"/>
      <c r="C112" s="42"/>
      <c r="D112" s="42"/>
      <c r="E112" s="42"/>
      <c r="F112" s="168"/>
      <c r="G112" s="168"/>
      <c r="H112" s="42"/>
      <c r="I112" s="42"/>
      <c r="J112" s="42"/>
      <c r="K112" s="42"/>
      <c r="L112" s="42"/>
      <c r="M112" s="42"/>
      <c r="N112" s="179" t="s">
        <v>325</v>
      </c>
      <c r="O112" s="178" t="s">
        <v>326</v>
      </c>
    </row>
    <row r="113" spans="1:15" s="57" customFormat="1" ht="14.25" customHeight="1">
      <c r="A113" s="5"/>
      <c r="B113" s="5"/>
      <c r="C113" s="5"/>
      <c r="D113" s="5"/>
      <c r="E113" s="5"/>
      <c r="F113" s="5"/>
      <c r="G113" s="5"/>
      <c r="H113" s="5"/>
      <c r="I113" s="5"/>
      <c r="J113" s="5"/>
      <c r="K113" s="5"/>
      <c r="L113" s="5"/>
      <c r="M113" s="5"/>
      <c r="N113" s="5"/>
      <c r="O113" s="5"/>
    </row>
    <row r="115" spans="1:15" ht="24.75" customHeight="1"/>
    <row r="119" spans="1:15" ht="24.95" customHeight="1"/>
    <row r="139" spans="2:15">
      <c r="B139" s="12"/>
      <c r="O139" s="80"/>
    </row>
    <row r="140" spans="2:15">
      <c r="B140" s="12"/>
      <c r="O140" s="80"/>
    </row>
    <row r="141" spans="2:15">
      <c r="B141" s="12"/>
      <c r="O141" s="80"/>
    </row>
    <row r="142" spans="2:15">
      <c r="B142" s="12"/>
      <c r="O142" s="80"/>
    </row>
    <row r="144" spans="2:15">
      <c r="B144" s="80"/>
    </row>
    <row r="145" spans="2:2">
      <c r="B145" s="80"/>
    </row>
    <row r="146" spans="2:2">
      <c r="B146" s="80"/>
    </row>
    <row r="147" spans="2:2">
      <c r="B147" s="80"/>
    </row>
    <row r="148" spans="2:2">
      <c r="B148" s="80"/>
    </row>
  </sheetData>
  <mergeCells count="29">
    <mergeCell ref="B7:J7"/>
    <mergeCell ref="B14:J14"/>
    <mergeCell ref="B8:J8"/>
    <mergeCell ref="I9:M9"/>
    <mergeCell ref="B21:I21"/>
    <mergeCell ref="F9:G9"/>
    <mergeCell ref="F10:G10"/>
    <mergeCell ref="F11:G11"/>
    <mergeCell ref="F12:G12"/>
    <mergeCell ref="C10:D10"/>
    <mergeCell ref="C9:D9"/>
    <mergeCell ref="B17:H17"/>
    <mergeCell ref="C11:D11"/>
    <mergeCell ref="C12:D12"/>
    <mergeCell ref="K110:L111"/>
    <mergeCell ref="H22:H23"/>
    <mergeCell ref="E22:E23"/>
    <mergeCell ref="D22:D23"/>
    <mergeCell ref="C22:C23"/>
    <mergeCell ref="J21:N21"/>
    <mergeCell ref="B20:H20"/>
    <mergeCell ref="I20:N20"/>
    <mergeCell ref="M22:N22"/>
    <mergeCell ref="L22:L23"/>
    <mergeCell ref="K22:K23"/>
    <mergeCell ref="J22:J23"/>
    <mergeCell ref="I22:I23"/>
    <mergeCell ref="B22:B23"/>
    <mergeCell ref="F22:G22"/>
  </mergeCells>
  <dataValidations count="17">
    <dataValidation type="list" allowBlank="1" showInputMessage="1" showErrorMessage="1" sqref="F10:F12">
      <formula1>Language</formula1>
    </dataValidation>
    <dataValidation type="list" allowBlank="1" showInputMessage="1" showErrorMessage="1" sqref="I24:I109">
      <formula1>KeyAction</formula1>
    </dataValidation>
    <dataValidation allowBlank="1" showInputMessage="1" showErrorMessage="1" promptTitle="Select sector" sqref="O24:O25 O20:O21"/>
    <dataValidation type="list" allowBlank="1" showInputMessage="1" showErrorMessage="1" promptTitle="Select sector" sqref="B21 B24:B109">
      <formula1>Sectors</formula1>
    </dataValidation>
    <dataValidation type="list" allowBlank="1" showInputMessage="1" showErrorMessage="1" sqref="H21 H24:H109">
      <formula1>ActionStatus</formula1>
    </dataValidation>
    <dataValidation allowBlank="1" showInputMessage="1" showErrorMessage="1" sqref="H22 C18:G18 B22:E22 I18:O19 O22:O23 J22:M22 F22:F23 B19:H20"/>
    <dataValidation allowBlank="1" showInputMessage="1" showErrorMessage="1" prompt="Please specify how adaptation is mainstreamed into other policy fields / into sector plans." sqref="B17"/>
    <dataValidation allowBlank="1" showInputMessage="1" showErrorMessage="1" promptTitle="Key Actions" prompt="Actions that your local authority has successfully implemented and that have led to significant benefits. _x000a_[Only on-going and completed actions can be marked as Key Action]" sqref="J21:N21"/>
    <dataValidation type="list" allowBlank="1" showInputMessage="1" showErrorMessage="1" sqref="H10:H12">
      <formula1>YesNo</formula1>
    </dataValidation>
    <dataValidation allowBlank="1" showInputMessage="1" showErrorMessage="1" promptTitle="Key Actions" prompt="Actions that your local authority has successfully implemented and that have led to significant benefits. _x000a_Note: only on-going and completed actions can be marked as Key Actions." sqref="I20:N20"/>
    <dataValidation allowBlank="1" showInputMessage="1" showErrorMessage="1" promptTitle="Key Action" prompt="Action that your local authority has successfully implemented and that have led to significant benefits. _x000a__x000a_Key Actions (marked with ☼) will be promoted through the Covenant website and other material (e.g. catalogue of good practices)._x000a_" sqref="I22"/>
    <dataValidation allowBlank="1" showInputMessage="1" showErrorMessage="1" prompt="Permission to publish on the CoM website?_x000a_Select √: Yes or ×: No in the drop-down menu._x000a__x000a_Note: Your reference Local Adaptation Plan(s) will be published on the Covenant of Mayors website. Specify which other submitted documents you want to make public." sqref="H9"/>
    <dataValidation allowBlank="1" showInputMessage="1" showErrorMessage="1" prompt="Date of adoption by the municipal council (or equivalent)." sqref="E9"/>
    <dataValidation allowBlank="1" showInputMessage="1" showErrorMessage="1" promptTitle="Adaptation Action Plan(s)" prompt="Define(s) a set of concrete adaptation actions, together with time frames and assigned responsibilities. It can be a standalone Action Plan (e.g. general municipal plan) or several sector plans." sqref="B7"/>
    <dataValidation type="list" allowBlank="1" showInputMessage="1" showErrorMessage="1" sqref="F24:G109">
      <formula1>Year</formula1>
    </dataValidation>
    <dataValidation allowBlank="1" showInputMessage="1" showErrorMessage="1" prompt="Refers to the capital invested." sqref="M23"/>
    <dataValidation allowBlank="1" showInputMessage="1" showErrorMessage="1" prompt="Refers to operating costs or other non-investment costs._x000a_" sqref="N23"/>
  </dataValidations>
  <hyperlinks>
    <hyperlink ref="N112" location="'Risks &amp; Vulnerabilities'!A1" display="BACK Û"/>
    <hyperlink ref="O1" location="Home!A1" display="y HOME"/>
    <hyperlink ref="O112" location="Indicators!A1" display="Ü NEXT"/>
    <hyperlink ref="B14:I14" r:id="rId1" display=" Please send your Local Adaptation Action Plan and other planning documents (if any) to helpdesk@mayors-adapt.eu. Your Local Adaptation Plan (as adopted by the municipal council) will be published on the Covenant of Mayors website. Specify which other su"/>
    <hyperlink ref="K110" location="Indicators!A1" display="i Click here to see examples of risk-related indicators"/>
  </hyperlinks>
  <printOptions horizontalCentered="1"/>
  <pageMargins left="0.11811023622047245" right="0.11811023622047245" top="0.15748031496062992" bottom="0.15748031496062992" header="0.31496062992125984" footer="0.31496062992125984"/>
  <pageSetup paperSize="9" scale="54" fitToHeight="0" orientation="landscape" r:id="rId2"/>
</worksheet>
</file>

<file path=xl/worksheets/sheet7.xml><?xml version="1.0" encoding="utf-8"?>
<worksheet xmlns="http://schemas.openxmlformats.org/spreadsheetml/2006/main" xmlns:r="http://schemas.openxmlformats.org/officeDocument/2006/relationships">
  <sheetPr>
    <tabColor rgb="FFFFD500"/>
    <pageSetUpPr fitToPage="1"/>
  </sheetPr>
  <dimension ref="A1:R104"/>
  <sheetViews>
    <sheetView showGridLines="0" zoomScaleNormal="100" workbookViewId="0">
      <pane ySplit="5" topLeftCell="A30" activePane="bottomLeft" state="frozen"/>
      <selection pane="bottomLeft" activeCell="T71" sqref="T71"/>
    </sheetView>
  </sheetViews>
  <sheetFormatPr defaultColWidth="11" defaultRowHeight="14.25"/>
  <cols>
    <col min="1" max="1" width="3.25" style="215" customWidth="1"/>
    <col min="2" max="2" width="11.75" style="215" customWidth="1"/>
    <col min="3" max="3" width="16.375" style="215" customWidth="1"/>
    <col min="4" max="4" width="13.75" style="215" customWidth="1"/>
    <col min="5" max="5" width="15.125" style="215" customWidth="1"/>
    <col min="6" max="6" width="15.25" style="215" customWidth="1"/>
    <col min="7" max="7" width="10.5" style="215" customWidth="1"/>
    <col min="8" max="8" width="19.5" style="215" customWidth="1"/>
    <col min="9" max="9" width="16.625" style="215" customWidth="1"/>
    <col min="10" max="10" width="17.75" style="215" customWidth="1"/>
    <col min="11" max="11" width="16.625" style="215" customWidth="1"/>
    <col min="12" max="12" width="11" style="215"/>
    <col min="13" max="13" width="13.25" style="215" hidden="1" customWidth="1"/>
    <col min="14" max="14" width="12" style="215" hidden="1" customWidth="1"/>
    <col min="15" max="18" width="11" style="215" hidden="1" customWidth="1"/>
    <col min="19" max="19" width="11" style="215" customWidth="1"/>
    <col min="20" max="16384" width="11" style="215"/>
  </cols>
  <sheetData>
    <row r="1" spans="1:12" s="196" customFormat="1" ht="32.1" customHeight="1">
      <c r="A1" s="289"/>
      <c r="B1" s="289" t="s">
        <v>380</v>
      </c>
      <c r="C1" s="140"/>
      <c r="D1" s="41"/>
      <c r="E1" s="41"/>
      <c r="F1" s="41"/>
      <c r="G1" s="232"/>
      <c r="H1" s="232"/>
      <c r="I1" s="232"/>
      <c r="J1" s="232"/>
      <c r="K1" s="232"/>
      <c r="L1" s="172" t="s">
        <v>321</v>
      </c>
    </row>
    <row r="2" spans="1:12" s="5" customFormat="1" ht="3.6" customHeight="1">
      <c r="A2" s="441"/>
      <c r="B2" s="442"/>
      <c r="C2" s="442"/>
      <c r="D2" s="442"/>
      <c r="E2" s="442"/>
      <c r="F2" s="442"/>
      <c r="G2" s="442"/>
      <c r="H2" s="442"/>
      <c r="I2" s="442"/>
      <c r="J2" s="443"/>
      <c r="K2" s="443"/>
      <c r="L2" s="443"/>
    </row>
    <row r="3" spans="1:12" s="5" customFormat="1" ht="6.95" customHeight="1">
      <c r="A3" s="42"/>
      <c r="B3" s="432"/>
      <c r="C3" s="432"/>
      <c r="D3" s="432"/>
      <c r="E3" s="432"/>
      <c r="F3" s="432"/>
      <c r="G3" s="432"/>
      <c r="H3" s="432"/>
      <c r="I3" s="432"/>
      <c r="J3" s="172"/>
      <c r="K3" s="172"/>
      <c r="L3" s="172"/>
    </row>
    <row r="4" spans="1:12" s="5" customFormat="1" ht="3.6" customHeight="1">
      <c r="A4" s="444"/>
      <c r="B4" s="445"/>
      <c r="C4" s="445"/>
      <c r="D4" s="445"/>
      <c r="E4" s="445"/>
      <c r="F4" s="445"/>
      <c r="G4" s="445"/>
      <c r="H4" s="445"/>
      <c r="I4" s="445"/>
      <c r="J4" s="446"/>
      <c r="K4" s="446"/>
      <c r="L4" s="446"/>
    </row>
    <row r="5" spans="1:12" s="5" customFormat="1" ht="3.95" customHeight="1">
      <c r="A5" s="447"/>
      <c r="B5" s="448"/>
      <c r="C5" s="448"/>
      <c r="D5" s="448"/>
      <c r="E5" s="448"/>
      <c r="F5" s="449"/>
      <c r="G5" s="449"/>
      <c r="H5" s="449"/>
      <c r="I5" s="449"/>
      <c r="J5" s="449"/>
      <c r="K5" s="449"/>
      <c r="L5" s="449"/>
    </row>
    <row r="6" spans="1:12" s="196" customFormat="1" ht="6.75" customHeight="1">
      <c r="A6" s="13"/>
      <c r="B6" s="14"/>
      <c r="C6" s="14"/>
      <c r="D6" s="14"/>
      <c r="E6" s="14"/>
      <c r="F6" s="197"/>
      <c r="G6" s="197"/>
      <c r="H6" s="197"/>
      <c r="I6" s="197"/>
      <c r="J6" s="197"/>
      <c r="K6" s="197"/>
      <c r="L6" s="197"/>
    </row>
    <row r="7" spans="1:12" s="196" customFormat="1" ht="18" customHeight="1">
      <c r="A7" s="13"/>
      <c r="B7" s="14" t="s">
        <v>461</v>
      </c>
      <c r="C7" s="14"/>
      <c r="D7" s="14"/>
      <c r="E7" s="14"/>
      <c r="F7" s="197"/>
      <c r="G7" s="197"/>
      <c r="H7" s="197"/>
      <c r="I7" s="197"/>
      <c r="J7" s="197"/>
      <c r="K7" s="197"/>
      <c r="L7" s="197"/>
    </row>
    <row r="8" spans="1:12" ht="12" customHeight="1">
      <c r="A8" s="297"/>
      <c r="B8" s="297"/>
      <c r="C8" s="297"/>
      <c r="D8" s="297"/>
      <c r="E8" s="297"/>
      <c r="F8" s="297"/>
      <c r="G8" s="297"/>
      <c r="H8" s="297"/>
      <c r="I8" s="297"/>
      <c r="J8" s="297"/>
      <c r="K8" s="297"/>
      <c r="L8" s="297"/>
    </row>
    <row r="9" spans="1:12" ht="15">
      <c r="A9" s="298" t="s">
        <v>271</v>
      </c>
      <c r="B9" s="298" t="s">
        <v>393</v>
      </c>
      <c r="C9" s="297"/>
      <c r="D9" s="297"/>
      <c r="E9" s="297"/>
      <c r="F9" s="297"/>
      <c r="G9" s="297"/>
      <c r="H9" s="297"/>
      <c r="I9" s="297"/>
      <c r="J9" s="297"/>
      <c r="K9" s="297"/>
      <c r="L9" s="297"/>
    </row>
    <row r="10" spans="1:12">
      <c r="A10" s="297"/>
      <c r="B10" s="299" t="s">
        <v>386</v>
      </c>
      <c r="C10" s="297"/>
      <c r="D10" s="297"/>
      <c r="E10" s="297"/>
      <c r="F10" s="297"/>
      <c r="G10" s="297"/>
      <c r="H10" s="297"/>
      <c r="I10" s="297"/>
      <c r="J10" s="297"/>
      <c r="K10" s="297"/>
      <c r="L10" s="297"/>
    </row>
    <row r="11" spans="1:12">
      <c r="A11" s="297"/>
      <c r="B11" s="297"/>
      <c r="C11" s="297"/>
      <c r="D11" s="297"/>
      <c r="E11" s="297"/>
      <c r="F11" s="297"/>
      <c r="G11" s="297"/>
      <c r="H11" s="297"/>
      <c r="I11" s="297"/>
      <c r="J11" s="297"/>
      <c r="K11" s="297"/>
      <c r="L11" s="297"/>
    </row>
    <row r="12" spans="1:12">
      <c r="A12" s="297"/>
      <c r="B12" s="297"/>
      <c r="C12" s="297"/>
      <c r="D12" s="297"/>
      <c r="E12" s="297"/>
      <c r="F12" s="297"/>
      <c r="G12" s="297"/>
      <c r="H12" s="297"/>
      <c r="I12" s="311" t="s">
        <v>405</v>
      </c>
      <c r="J12" s="313"/>
      <c r="K12" s="297"/>
      <c r="L12" s="297"/>
    </row>
    <row r="13" spans="1:12">
      <c r="A13" s="297"/>
      <c r="B13" s="297"/>
      <c r="C13" s="297"/>
      <c r="D13" s="297"/>
      <c r="E13" s="297"/>
      <c r="F13" s="297"/>
      <c r="G13" s="297"/>
      <c r="H13" s="297"/>
      <c r="I13" s="314" t="s">
        <v>406</v>
      </c>
      <c r="J13" s="316"/>
      <c r="K13" s="297"/>
      <c r="L13" s="297"/>
    </row>
    <row r="14" spans="1:12">
      <c r="A14" s="297"/>
      <c r="B14" s="297"/>
      <c r="C14" s="297"/>
      <c r="D14" s="297"/>
      <c r="E14" s="297"/>
      <c r="F14" s="297"/>
      <c r="G14" s="297"/>
      <c r="H14" s="297"/>
      <c r="I14" s="314" t="s">
        <v>407</v>
      </c>
      <c r="J14" s="316"/>
      <c r="K14" s="297"/>
      <c r="L14" s="297"/>
    </row>
    <row r="15" spans="1:12">
      <c r="A15" s="297"/>
      <c r="B15" s="297"/>
      <c r="C15" s="297"/>
      <c r="D15" s="297"/>
      <c r="E15" s="297"/>
      <c r="F15" s="297"/>
      <c r="G15" s="297"/>
      <c r="H15" s="297"/>
      <c r="I15" s="731" t="s">
        <v>408</v>
      </c>
      <c r="J15" s="732"/>
      <c r="K15" s="297"/>
      <c r="L15" s="297"/>
    </row>
    <row r="16" spans="1:12">
      <c r="A16" s="297"/>
      <c r="B16" s="297"/>
      <c r="C16" s="297"/>
      <c r="D16" s="297"/>
      <c r="E16" s="297"/>
      <c r="F16" s="297"/>
      <c r="G16" s="297"/>
      <c r="H16" s="297"/>
      <c r="I16" s="297"/>
      <c r="J16" s="297"/>
      <c r="K16" s="297"/>
      <c r="L16" s="297"/>
    </row>
    <row r="17" spans="1:18">
      <c r="A17" s="297"/>
      <c r="B17" s="297"/>
      <c r="C17" s="297"/>
      <c r="D17" s="297"/>
      <c r="E17" s="297"/>
      <c r="F17" s="297"/>
      <c r="G17" s="297"/>
      <c r="H17" s="297"/>
      <c r="I17" s="297"/>
      <c r="J17" s="297"/>
      <c r="K17" s="297"/>
      <c r="L17" s="297"/>
    </row>
    <row r="18" spans="1:18">
      <c r="A18" s="297"/>
      <c r="B18" s="297"/>
      <c r="C18" s="297"/>
      <c r="D18" s="297"/>
      <c r="E18" s="297"/>
      <c r="F18" s="297"/>
      <c r="G18" s="297"/>
      <c r="H18" s="297"/>
      <c r="I18" s="297"/>
      <c r="J18" s="297"/>
      <c r="K18" s="297"/>
      <c r="L18" s="297"/>
    </row>
    <row r="19" spans="1:18">
      <c r="A19" s="297"/>
      <c r="B19" s="297"/>
      <c r="C19" s="297"/>
      <c r="D19" s="297"/>
      <c r="E19" s="297"/>
      <c r="F19" s="297"/>
      <c r="G19" s="297"/>
      <c r="H19" s="297"/>
      <c r="I19" s="297"/>
      <c r="J19" s="297"/>
      <c r="K19" s="297"/>
      <c r="L19" s="297"/>
    </row>
    <row r="20" spans="1:18">
      <c r="A20" s="297"/>
      <c r="B20" s="297"/>
      <c r="C20" s="297"/>
      <c r="D20" s="297"/>
      <c r="E20" s="297"/>
      <c r="F20" s="297"/>
      <c r="G20" s="297"/>
      <c r="H20" s="297"/>
      <c r="I20" s="297"/>
      <c r="J20" s="297"/>
      <c r="K20" s="297"/>
      <c r="L20" s="297"/>
    </row>
    <row r="21" spans="1:18">
      <c r="A21" s="297"/>
      <c r="B21" s="297"/>
      <c r="C21" s="297"/>
      <c r="D21" s="297"/>
      <c r="E21" s="297"/>
      <c r="F21" s="297"/>
      <c r="G21" s="297"/>
      <c r="H21" s="297"/>
      <c r="I21" s="297"/>
      <c r="J21" s="297"/>
      <c r="K21" s="297"/>
      <c r="L21" s="297"/>
    </row>
    <row r="22" spans="1:18">
      <c r="A22" s="297"/>
      <c r="B22" s="297"/>
      <c r="C22" s="297"/>
      <c r="D22" s="297"/>
      <c r="E22" s="297"/>
      <c r="F22" s="297"/>
      <c r="G22" s="297"/>
      <c r="H22" s="297"/>
      <c r="I22" s="297"/>
      <c r="J22" s="297"/>
      <c r="K22" s="297"/>
      <c r="L22" s="297"/>
    </row>
    <row r="23" spans="1:18">
      <c r="A23" s="297"/>
      <c r="B23" s="297"/>
      <c r="C23" s="297"/>
      <c r="D23" s="297"/>
      <c r="E23" s="297"/>
      <c r="F23" s="297"/>
      <c r="G23" s="297"/>
      <c r="H23" s="297"/>
      <c r="I23" s="297"/>
      <c r="J23" s="297"/>
      <c r="K23" s="297"/>
      <c r="L23" s="297"/>
    </row>
    <row r="24" spans="1:18">
      <c r="A24" s="297"/>
      <c r="B24" s="297"/>
      <c r="C24" s="297"/>
      <c r="D24" s="297"/>
      <c r="E24" s="297"/>
      <c r="F24" s="297"/>
      <c r="G24" s="297"/>
      <c r="H24" s="297"/>
      <c r="I24" s="297"/>
      <c r="J24" s="297"/>
      <c r="K24" s="297"/>
      <c r="L24" s="297"/>
    </row>
    <row r="25" spans="1:18">
      <c r="A25" s="297"/>
      <c r="B25" s="297"/>
      <c r="C25" s="297"/>
      <c r="D25" s="297"/>
      <c r="E25" s="297"/>
      <c r="F25" s="297"/>
      <c r="G25" s="297"/>
      <c r="H25" s="297"/>
      <c r="I25" s="297"/>
      <c r="J25" s="297"/>
      <c r="K25" s="297"/>
      <c r="L25" s="297"/>
    </row>
    <row r="26" spans="1:18" ht="9.75" customHeight="1">
      <c r="A26" s="297"/>
      <c r="B26" s="297"/>
      <c r="C26" s="297"/>
      <c r="D26" s="297"/>
      <c r="E26" s="297"/>
      <c r="F26" s="297"/>
      <c r="G26" s="297"/>
      <c r="H26" s="297"/>
      <c r="I26" s="297"/>
      <c r="J26" s="297"/>
      <c r="K26" s="297"/>
      <c r="L26" s="297"/>
    </row>
    <row r="27" spans="1:18">
      <c r="A27" s="300"/>
      <c r="B27" s="300"/>
      <c r="C27" s="300"/>
      <c r="D27" s="300"/>
      <c r="E27" s="300"/>
      <c r="F27" s="300"/>
      <c r="G27" s="300"/>
      <c r="H27" s="300"/>
      <c r="I27" s="300"/>
      <c r="J27" s="300"/>
      <c r="K27" s="300"/>
      <c r="L27" s="300"/>
    </row>
    <row r="28" spans="1:18" ht="15">
      <c r="A28" s="301" t="s">
        <v>272</v>
      </c>
      <c r="B28" s="301" t="s">
        <v>381</v>
      </c>
      <c r="C28" s="300"/>
      <c r="D28" s="300"/>
      <c r="E28" s="300"/>
      <c r="F28" s="300"/>
      <c r="G28" s="300"/>
      <c r="H28" s="300"/>
      <c r="I28" s="300"/>
      <c r="J28" s="300"/>
      <c r="K28" s="300"/>
      <c r="L28" s="300"/>
    </row>
    <row r="29" spans="1:18">
      <c r="A29" s="300"/>
      <c r="B29" s="302" t="s">
        <v>385</v>
      </c>
      <c r="C29" s="300"/>
      <c r="D29" s="300"/>
      <c r="E29" s="300"/>
      <c r="F29" s="300"/>
      <c r="G29" s="300"/>
      <c r="H29" s="300"/>
      <c r="I29" s="300"/>
      <c r="J29" s="300"/>
      <c r="K29" s="300"/>
      <c r="L29" s="300"/>
    </row>
    <row r="30" spans="1:18">
      <c r="A30" s="300"/>
      <c r="B30" s="300"/>
      <c r="C30" s="300"/>
      <c r="D30" s="300"/>
      <c r="E30" s="300"/>
      <c r="F30" s="300"/>
      <c r="G30" s="300"/>
      <c r="H30" s="300"/>
      <c r="I30" s="300"/>
      <c r="J30" s="300"/>
      <c r="K30" s="300"/>
      <c r="L30" s="300"/>
    </row>
    <row r="31" spans="1:18" ht="39" thickBot="1">
      <c r="A31" s="300"/>
      <c r="B31" s="730" t="s">
        <v>338</v>
      </c>
      <c r="C31" s="730"/>
      <c r="D31" s="303" t="s">
        <v>403</v>
      </c>
      <c r="E31" s="303" t="s">
        <v>391</v>
      </c>
      <c r="F31" s="303" t="s">
        <v>392</v>
      </c>
      <c r="G31" s="303" t="s">
        <v>92</v>
      </c>
      <c r="H31" s="300"/>
      <c r="I31" s="300"/>
      <c r="J31" s="300"/>
      <c r="K31" s="300"/>
      <c r="L31" s="300"/>
      <c r="M31" s="729" t="s">
        <v>338</v>
      </c>
      <c r="N31" s="729"/>
      <c r="O31" s="320" t="s">
        <v>339</v>
      </c>
      <c r="P31" s="320" t="s">
        <v>391</v>
      </c>
      <c r="Q31" s="320" t="s">
        <v>392</v>
      </c>
      <c r="R31" s="320" t="s">
        <v>92</v>
      </c>
    </row>
    <row r="32" spans="1:18" ht="15.95" customHeight="1">
      <c r="A32" s="300"/>
      <c r="B32" s="734" t="s">
        <v>474</v>
      </c>
      <c r="C32" s="735"/>
      <c r="D32" s="305" t="str">
        <f t="shared" ref="D32:D42" si="0">IF(O32="Low","!",IF(O32="Moderate","!!",IF(O32="High","!!!",IF(O32="Not Known","[?]",""))))</f>
        <v>!!</v>
      </c>
      <c r="E32" s="308" t="str">
        <f t="shared" ref="E32:F42" si="1">IF(P32="No change","↔",IF(P32="Decrease","↓",IF(P32="Increase","↑",IF(P32="Not Known","[?]",""))))</f>
        <v>↑</v>
      </c>
      <c r="F32" s="308" t="str">
        <f t="shared" si="1"/>
        <v>↑</v>
      </c>
      <c r="G32" s="307" t="str">
        <f t="shared" ref="G32:G42" si="2">IF(R32="Current","|",IF(R32="Short-term","►",IF(R32="Medium-term","►►",IF(R32="Long-term","►►►",IF(R32="Not Known","[?]","")))))</f>
        <v>►►►</v>
      </c>
      <c r="H32" s="300"/>
      <c r="I32" s="311" t="s">
        <v>394</v>
      </c>
      <c r="J32" s="312" t="s">
        <v>395</v>
      </c>
      <c r="K32" s="313" t="s">
        <v>396</v>
      </c>
      <c r="L32" s="300"/>
      <c r="M32" s="712" t="s">
        <v>56</v>
      </c>
      <c r="N32" s="712"/>
      <c r="O32" s="321" t="str">
        <f>'Risks &amp; Vulnerabilities'!E20</f>
        <v>Moderate</v>
      </c>
      <c r="P32" s="321" t="str">
        <f>'Risks &amp; Vulnerabilities'!F20</f>
        <v>Increase</v>
      </c>
      <c r="Q32" s="321" t="str">
        <f>'Risks &amp; Vulnerabilities'!G20</f>
        <v>Increase</v>
      </c>
      <c r="R32" s="321" t="str">
        <f>'Risks &amp; Vulnerabilities'!H20</f>
        <v>Long-term</v>
      </c>
    </row>
    <row r="33" spans="1:18" ht="15.95" customHeight="1">
      <c r="A33" s="300"/>
      <c r="B33" s="713" t="s">
        <v>475</v>
      </c>
      <c r="C33" s="716"/>
      <c r="D33" s="305" t="str">
        <f t="shared" si="0"/>
        <v>!</v>
      </c>
      <c r="E33" s="305" t="str">
        <f t="shared" si="1"/>
        <v>↓</v>
      </c>
      <c r="F33" s="305" t="str">
        <f t="shared" si="1"/>
        <v>↓</v>
      </c>
      <c r="G33" s="306" t="str">
        <f t="shared" si="2"/>
        <v>►►►</v>
      </c>
      <c r="H33" s="300"/>
      <c r="I33" s="314" t="s">
        <v>397</v>
      </c>
      <c r="J33" s="315" t="s">
        <v>398</v>
      </c>
      <c r="K33" s="316" t="s">
        <v>382</v>
      </c>
      <c r="L33" s="300"/>
      <c r="M33" s="733" t="s">
        <v>186</v>
      </c>
      <c r="N33" s="733"/>
      <c r="O33" s="321" t="str">
        <f>'Risks &amp; Vulnerabilities'!E21</f>
        <v>Low</v>
      </c>
      <c r="P33" s="321" t="str">
        <f>'Risks &amp; Vulnerabilities'!F21</f>
        <v>Decrease</v>
      </c>
      <c r="Q33" s="321" t="str">
        <f>'Risks &amp; Vulnerabilities'!G21</f>
        <v>Decrease</v>
      </c>
      <c r="R33" s="321" t="str">
        <f>'Risks &amp; Vulnerabilities'!H21</f>
        <v>Long-term</v>
      </c>
    </row>
    <row r="34" spans="1:18" ht="15.95" customHeight="1">
      <c r="A34" s="300"/>
      <c r="B34" s="713" t="s">
        <v>529</v>
      </c>
      <c r="C34" s="716"/>
      <c r="D34" s="305" t="str">
        <f t="shared" si="0"/>
        <v>!</v>
      </c>
      <c r="E34" s="305" t="str">
        <f t="shared" si="1"/>
        <v>↓</v>
      </c>
      <c r="F34" s="305" t="str">
        <f t="shared" si="1"/>
        <v>↓</v>
      </c>
      <c r="G34" s="306" t="str">
        <f t="shared" si="2"/>
        <v>►►►</v>
      </c>
      <c r="H34" s="300"/>
      <c r="I34" s="314" t="s">
        <v>399</v>
      </c>
      <c r="J34" s="315" t="s">
        <v>400</v>
      </c>
      <c r="K34" s="316" t="s">
        <v>384</v>
      </c>
      <c r="L34" s="300"/>
      <c r="M34" s="712" t="s">
        <v>529</v>
      </c>
      <c r="N34" s="712"/>
      <c r="O34" s="321" t="str">
        <f>'Risks &amp; Vulnerabilities'!E22</f>
        <v>Low</v>
      </c>
      <c r="P34" s="321" t="str">
        <f>'Risks &amp; Vulnerabilities'!F22</f>
        <v>Decrease</v>
      </c>
      <c r="Q34" s="321" t="str">
        <f>'Risks &amp; Vulnerabilities'!G22</f>
        <v>Decrease</v>
      </c>
      <c r="R34" s="321" t="str">
        <f>'Risks &amp; Vulnerabilities'!H22</f>
        <v>Long-term</v>
      </c>
    </row>
    <row r="35" spans="1:18" ht="15.95" customHeight="1">
      <c r="A35" s="300"/>
      <c r="B35" s="713" t="s">
        <v>89</v>
      </c>
      <c r="C35" s="716"/>
      <c r="D35" s="305" t="str">
        <f t="shared" si="0"/>
        <v>!</v>
      </c>
      <c r="E35" s="305" t="str">
        <f t="shared" si="1"/>
        <v>↑</v>
      </c>
      <c r="F35" s="305" t="str">
        <f t="shared" si="1"/>
        <v>[?]</v>
      </c>
      <c r="G35" s="306" t="str">
        <f t="shared" si="2"/>
        <v>►►►</v>
      </c>
      <c r="H35" s="300"/>
      <c r="I35" s="314" t="s">
        <v>401</v>
      </c>
      <c r="J35" s="315" t="s">
        <v>402</v>
      </c>
      <c r="K35" s="316" t="s">
        <v>383</v>
      </c>
      <c r="L35" s="300"/>
      <c r="M35" s="733" t="s">
        <v>89</v>
      </c>
      <c r="N35" s="733"/>
      <c r="O35" s="321" t="str">
        <f>'Risks &amp; Vulnerabilities'!E23</f>
        <v>Low</v>
      </c>
      <c r="P35" s="321" t="str">
        <f>'Risks &amp; Vulnerabilities'!F23</f>
        <v>Increase</v>
      </c>
      <c r="Q35" s="321" t="str">
        <f>'Risks &amp; Vulnerabilities'!G23</f>
        <v>Not known</v>
      </c>
      <c r="R35" s="321" t="str">
        <f>'Risks &amp; Vulnerabilities'!H23</f>
        <v>Long-term</v>
      </c>
    </row>
    <row r="36" spans="1:18" ht="15.95" customHeight="1">
      <c r="A36" s="300"/>
      <c r="B36" s="713" t="s">
        <v>532</v>
      </c>
      <c r="C36" s="716"/>
      <c r="D36" s="305" t="str">
        <f t="shared" si="0"/>
        <v>!</v>
      </c>
      <c r="E36" s="305" t="str">
        <f t="shared" si="1"/>
        <v>↑</v>
      </c>
      <c r="F36" s="305" t="str">
        <f t="shared" si="1"/>
        <v>↔</v>
      </c>
      <c r="G36" s="306" t="str">
        <f t="shared" si="2"/>
        <v>►►►</v>
      </c>
      <c r="H36" s="300"/>
      <c r="I36" s="455"/>
      <c r="J36" s="318"/>
      <c r="K36" s="456" t="s">
        <v>402</v>
      </c>
      <c r="L36" s="300"/>
      <c r="M36" s="454"/>
      <c r="N36" s="454" t="s">
        <v>532</v>
      </c>
      <c r="O36" s="321" t="str">
        <f>'Risks &amp; Vulnerabilities'!E24</f>
        <v>Low</v>
      </c>
      <c r="P36" s="321" t="str">
        <f>'Risks &amp; Vulnerabilities'!F24</f>
        <v>Increase</v>
      </c>
      <c r="Q36" s="321" t="str">
        <f>'Risks &amp; Vulnerabilities'!G24</f>
        <v>No change</v>
      </c>
      <c r="R36" s="321" t="str">
        <f>'Risks &amp; Vulnerabilities'!H24</f>
        <v>Long-term</v>
      </c>
    </row>
    <row r="37" spans="1:18" ht="15.95" customHeight="1">
      <c r="A37" s="300"/>
      <c r="B37" s="713" t="s">
        <v>6</v>
      </c>
      <c r="C37" s="716"/>
      <c r="D37" s="305" t="str">
        <f t="shared" si="0"/>
        <v>!!</v>
      </c>
      <c r="E37" s="305" t="str">
        <f t="shared" si="1"/>
        <v>↑</v>
      </c>
      <c r="F37" s="305" t="str">
        <f t="shared" si="1"/>
        <v>↑</v>
      </c>
      <c r="G37" s="306" t="str">
        <f t="shared" si="2"/>
        <v>►►►</v>
      </c>
      <c r="H37" s="300"/>
      <c r="I37" s="300"/>
      <c r="J37" s="300"/>
      <c r="K37" s="300"/>
      <c r="L37" s="300"/>
      <c r="M37" s="712" t="s">
        <v>6</v>
      </c>
      <c r="N37" s="712"/>
      <c r="O37" s="321" t="str">
        <f>'Risks &amp; Vulnerabilities'!E25</f>
        <v>Moderate</v>
      </c>
      <c r="P37" s="321" t="str">
        <f>'Risks &amp; Vulnerabilities'!F25</f>
        <v>Increase</v>
      </c>
      <c r="Q37" s="321" t="str">
        <f>'Risks &amp; Vulnerabilities'!G25</f>
        <v>Increase</v>
      </c>
      <c r="R37" s="321" t="str">
        <f>'Risks &amp; Vulnerabilities'!H25</f>
        <v>Long-term</v>
      </c>
    </row>
    <row r="38" spans="1:18" ht="15.95" hidden="1" customHeight="1">
      <c r="A38" s="300"/>
      <c r="B38" s="713" t="s">
        <v>226</v>
      </c>
      <c r="C38" s="716"/>
      <c r="D38" s="305" t="str">
        <f t="shared" si="0"/>
        <v>[?]</v>
      </c>
      <c r="E38" s="305" t="str">
        <f t="shared" si="1"/>
        <v>[?]</v>
      </c>
      <c r="F38" s="305" t="str">
        <f t="shared" si="1"/>
        <v>[?]</v>
      </c>
      <c r="G38" s="306" t="str">
        <f t="shared" si="2"/>
        <v>[?]</v>
      </c>
      <c r="H38" s="300"/>
      <c r="I38" s="300"/>
      <c r="J38" s="300"/>
      <c r="K38" s="300"/>
      <c r="L38" s="300"/>
      <c r="M38" s="733" t="s">
        <v>226</v>
      </c>
      <c r="N38" s="733"/>
      <c r="O38" s="321" t="str">
        <f>'Risks &amp; Vulnerabilities'!E26</f>
        <v>Not Known</v>
      </c>
      <c r="P38" s="321" t="str">
        <f>'Risks &amp; Vulnerabilities'!F26</f>
        <v>Not known</v>
      </c>
      <c r="Q38" s="321" t="str">
        <f>'Risks &amp; Vulnerabilities'!G26</f>
        <v>Not known</v>
      </c>
      <c r="R38" s="321" t="str">
        <f>'Risks &amp; Vulnerabilities'!H26</f>
        <v>Not known</v>
      </c>
    </row>
    <row r="39" spans="1:18" ht="15.95" hidden="1" customHeight="1">
      <c r="A39" s="300"/>
      <c r="B39" s="713" t="s">
        <v>530</v>
      </c>
      <c r="C39" s="716"/>
      <c r="D39" s="305" t="str">
        <f t="shared" si="0"/>
        <v>[?]</v>
      </c>
      <c r="E39" s="305" t="str">
        <f t="shared" si="1"/>
        <v>[?]</v>
      </c>
      <c r="F39" s="305" t="str">
        <f t="shared" si="1"/>
        <v>[?]</v>
      </c>
      <c r="G39" s="306" t="str">
        <f t="shared" si="2"/>
        <v>[?]</v>
      </c>
      <c r="H39" s="300"/>
      <c r="I39" s="300"/>
      <c r="J39" s="300"/>
      <c r="K39" s="300"/>
      <c r="L39" s="300"/>
      <c r="M39" s="733" t="s">
        <v>530</v>
      </c>
      <c r="N39" s="733"/>
      <c r="O39" s="321" t="str">
        <f>'Risks &amp; Vulnerabilities'!E27</f>
        <v>Not Known</v>
      </c>
      <c r="P39" s="321" t="str">
        <f>'Risks &amp; Vulnerabilities'!F27</f>
        <v>Not known</v>
      </c>
      <c r="Q39" s="321" t="str">
        <f>'Risks &amp; Vulnerabilities'!G27</f>
        <v>Not known</v>
      </c>
      <c r="R39" s="321" t="str">
        <f>'Risks &amp; Vulnerabilities'!H27</f>
        <v>Not known</v>
      </c>
    </row>
    <row r="40" spans="1:18" ht="15.95" customHeight="1">
      <c r="A40" s="300"/>
      <c r="B40" s="713" t="s">
        <v>531</v>
      </c>
      <c r="C40" s="716"/>
      <c r="D40" s="305" t="str">
        <f t="shared" si="0"/>
        <v>!!</v>
      </c>
      <c r="E40" s="305" t="str">
        <f t="shared" si="1"/>
        <v>↑</v>
      </c>
      <c r="F40" s="305" t="str">
        <f t="shared" si="1"/>
        <v>↑</v>
      </c>
      <c r="G40" s="306" t="str">
        <f t="shared" si="2"/>
        <v>►►►</v>
      </c>
      <c r="H40" s="300"/>
      <c r="I40" s="300"/>
      <c r="J40" s="300"/>
      <c r="K40" s="300"/>
      <c r="L40" s="300"/>
      <c r="M40" s="733" t="s">
        <v>531</v>
      </c>
      <c r="N40" s="736"/>
      <c r="O40" s="321" t="str">
        <f>'Risks &amp; Vulnerabilities'!E28</f>
        <v>Moderate</v>
      </c>
      <c r="P40" s="321" t="str">
        <f>'Risks &amp; Vulnerabilities'!F28</f>
        <v>Increase</v>
      </c>
      <c r="Q40" s="321" t="str">
        <f>'Risks &amp; Vulnerabilities'!G28</f>
        <v>Increase</v>
      </c>
      <c r="R40" s="321" t="str">
        <f>'Risks &amp; Vulnerabilities'!H28</f>
        <v>Long-term</v>
      </c>
    </row>
    <row r="41" spans="1:18" ht="15.95" customHeight="1">
      <c r="A41" s="300"/>
      <c r="B41" s="466" t="s">
        <v>428</v>
      </c>
      <c r="C41" s="451" t="str">
        <f>'Risks &amp; Vulnerabilities'!D29</f>
        <v>Evolution of temperatures</v>
      </c>
      <c r="D41" s="305" t="str">
        <f>IF(O41="Low","!",IF(O41="Moderate","!!",IF(O41="High","!!!",IF(O41="Not Known","[?]",""))))</f>
        <v>!!!</v>
      </c>
      <c r="E41" s="305" t="str">
        <f>IF(P41="No change","↔",IF(P41="Decrease","↓",IF(P41="Increase","↑",IF(P41="Not Known","[?]",""))))</f>
        <v>↑</v>
      </c>
      <c r="F41" s="305" t="str">
        <f>IF(Q41="No change","↔",IF(Q41="Decrease","↓",IF(Q41="Increase","↑",IF(Q41="Not Known","[?]",""))))</f>
        <v>↑</v>
      </c>
      <c r="G41" s="306" t="str">
        <f>IF(R41="Current","|",IF(R41="Short-term","►",IF(R41="Medium-term","►►",IF(R41="Long-term","►►►",IF(R41="Not Known","[?]","")))))</f>
        <v>►►►</v>
      </c>
      <c r="H41" s="300"/>
      <c r="I41" s="300"/>
      <c r="J41" s="300"/>
      <c r="K41" s="300"/>
      <c r="L41" s="300"/>
      <c r="M41" s="712" t="s">
        <v>404</v>
      </c>
      <c r="N41" s="712"/>
      <c r="O41" s="321" t="str">
        <f>'Risks &amp; Vulnerabilities'!E29</f>
        <v>High</v>
      </c>
      <c r="P41" s="321" t="str">
        <f>'Risks &amp; Vulnerabilities'!F29</f>
        <v>Increase</v>
      </c>
      <c r="Q41" s="321" t="str">
        <f>'Risks &amp; Vulnerabilities'!G29</f>
        <v>Increase</v>
      </c>
      <c r="R41" s="321" t="str">
        <f>'Risks &amp; Vulnerabilities'!H29</f>
        <v>Long-term</v>
      </c>
    </row>
    <row r="42" spans="1:18" ht="15.95" customHeight="1">
      <c r="A42" s="300"/>
      <c r="B42" s="450" t="s">
        <v>428</v>
      </c>
      <c r="C42" s="451" t="str">
        <f>'Risks &amp; Vulnerabilities'!D30</f>
        <v>Evolution of rainfall</v>
      </c>
      <c r="D42" s="305" t="str">
        <f t="shared" si="0"/>
        <v>!!</v>
      </c>
      <c r="E42" s="305" t="str">
        <f t="shared" si="1"/>
        <v>↓</v>
      </c>
      <c r="F42" s="305" t="str">
        <f t="shared" si="1"/>
        <v>↓</v>
      </c>
      <c r="G42" s="306" t="str">
        <f t="shared" si="2"/>
        <v>►►►</v>
      </c>
      <c r="H42" s="300"/>
      <c r="I42" s="300"/>
      <c r="J42" s="300"/>
      <c r="K42" s="300"/>
      <c r="L42" s="300"/>
      <c r="M42" s="712" t="s">
        <v>404</v>
      </c>
      <c r="N42" s="712"/>
      <c r="O42" s="321" t="str">
        <f>'Risks &amp; Vulnerabilities'!E30</f>
        <v>Moderate</v>
      </c>
      <c r="P42" s="321" t="str">
        <f>'Risks &amp; Vulnerabilities'!F30</f>
        <v>Decrease</v>
      </c>
      <c r="Q42" s="321" t="str">
        <f>'Risks &amp; Vulnerabilities'!G30</f>
        <v>Decrease</v>
      </c>
      <c r="R42" s="321" t="str">
        <f>'Risks &amp; Vulnerabilities'!H30</f>
        <v>Long-term</v>
      </c>
    </row>
    <row r="43" spans="1:18">
      <c r="A43" s="300"/>
      <c r="B43" s="300"/>
      <c r="C43" s="300"/>
      <c r="D43" s="300"/>
      <c r="E43" s="300"/>
      <c r="F43" s="300"/>
      <c r="G43" s="300"/>
      <c r="H43" s="300"/>
      <c r="I43" s="300"/>
      <c r="J43" s="300"/>
      <c r="K43" s="300"/>
      <c r="L43" s="300"/>
    </row>
    <row r="44" spans="1:18">
      <c r="A44" s="297"/>
      <c r="B44" s="297"/>
      <c r="C44" s="297"/>
      <c r="D44" s="297"/>
      <c r="E44" s="297"/>
      <c r="F44" s="297"/>
      <c r="G44" s="297"/>
      <c r="H44" s="297"/>
      <c r="I44" s="297"/>
      <c r="J44" s="297"/>
      <c r="K44" s="297"/>
      <c r="L44" s="297"/>
    </row>
    <row r="45" spans="1:18" ht="15">
      <c r="A45" s="298" t="s">
        <v>273</v>
      </c>
      <c r="B45" s="298" t="s">
        <v>387</v>
      </c>
      <c r="C45" s="297"/>
      <c r="D45" s="297"/>
      <c r="E45" s="297"/>
      <c r="F45" s="297"/>
      <c r="G45" s="297"/>
      <c r="H45" s="297"/>
      <c r="I45" s="297"/>
      <c r="J45" s="297"/>
      <c r="K45" s="297"/>
      <c r="L45" s="297"/>
    </row>
    <row r="46" spans="1:18">
      <c r="A46" s="297"/>
      <c r="B46" s="299" t="s">
        <v>385</v>
      </c>
      <c r="C46" s="297"/>
      <c r="D46" s="297"/>
      <c r="E46" s="297"/>
      <c r="F46" s="297"/>
      <c r="G46" s="297"/>
      <c r="H46" s="297"/>
      <c r="I46" s="297"/>
      <c r="J46" s="297"/>
      <c r="K46" s="297"/>
      <c r="L46" s="297"/>
    </row>
    <row r="47" spans="1:18">
      <c r="A47" s="297"/>
      <c r="B47" s="297"/>
      <c r="C47" s="297"/>
      <c r="D47" s="297"/>
      <c r="E47" s="297"/>
      <c r="F47" s="297"/>
      <c r="G47" s="297"/>
      <c r="H47" s="297"/>
      <c r="I47" s="297"/>
      <c r="J47" s="297"/>
      <c r="K47" s="297"/>
      <c r="L47" s="297"/>
    </row>
    <row r="48" spans="1:18" ht="38.25" customHeight="1" thickBot="1">
      <c r="A48" s="297"/>
      <c r="B48" s="730" t="s">
        <v>341</v>
      </c>
      <c r="C48" s="730"/>
      <c r="D48" s="303" t="s">
        <v>344</v>
      </c>
      <c r="E48" s="303" t="s">
        <v>343</v>
      </c>
      <c r="F48" s="303" t="s">
        <v>92</v>
      </c>
      <c r="G48" s="297"/>
      <c r="H48" s="297"/>
      <c r="I48" s="297"/>
      <c r="J48" s="297"/>
      <c r="K48" s="297"/>
      <c r="L48" s="297"/>
      <c r="M48" s="729" t="s">
        <v>341</v>
      </c>
      <c r="N48" s="729"/>
      <c r="O48" s="320" t="s">
        <v>344</v>
      </c>
      <c r="P48" s="320" t="s">
        <v>343</v>
      </c>
      <c r="Q48" s="320" t="s">
        <v>92</v>
      </c>
    </row>
    <row r="49" spans="1:17" ht="14.25" customHeight="1">
      <c r="A49" s="310"/>
      <c r="B49" s="717" t="s">
        <v>483</v>
      </c>
      <c r="C49" s="718" t="s">
        <v>483</v>
      </c>
      <c r="D49" s="322" t="str">
        <f>IF(O49="[Drop-Down]","",O49)</f>
        <v>Possible</v>
      </c>
      <c r="E49" s="305" t="str">
        <f>IF(P49="Low","!",IF(P49="Moderate","!!",IF(P49="High","!!!",IF(P49="Not Known","[?]",""))))</f>
        <v>!</v>
      </c>
      <c r="F49" s="307" t="str">
        <f>IF(Q49="Current","|",IF(Q49="Short-term","►",IF(Q49="Medium-term","►►",IF(Q49="Long-term","►►►",IF(Q49="Not Known","[?]","")))))</f>
        <v>►►►</v>
      </c>
      <c r="G49" s="297"/>
      <c r="H49" s="297"/>
      <c r="I49" s="311" t="s">
        <v>394</v>
      </c>
      <c r="J49" s="313" t="s">
        <v>396</v>
      </c>
      <c r="K49" s="297"/>
      <c r="L49" s="297"/>
      <c r="M49" s="712" t="s">
        <v>483</v>
      </c>
      <c r="N49" s="712" t="s">
        <v>483</v>
      </c>
      <c r="O49" s="321" t="str">
        <f>'Risks &amp; Vulnerabilities'!F42</f>
        <v>Possible</v>
      </c>
      <c r="P49" s="321" t="str">
        <f>'Risks &amp; Vulnerabilities'!G42</f>
        <v>Low</v>
      </c>
      <c r="Q49" s="321" t="str">
        <f>'Risks &amp; Vulnerabilities'!H42</f>
        <v>Long-term</v>
      </c>
    </row>
    <row r="50" spans="1:17" ht="14.25" customHeight="1">
      <c r="A50" s="310"/>
      <c r="B50" s="713" t="s">
        <v>484</v>
      </c>
      <c r="C50" s="716" t="s">
        <v>484</v>
      </c>
      <c r="D50" s="323" t="str">
        <f t="shared" ref="D50:D60" si="3">IF(O50="[Drop-Down]","",O50)</f>
        <v>Likely</v>
      </c>
      <c r="E50" s="305" t="str">
        <f t="shared" ref="E50:E60" si="4">IF(P50="Low","!",IF(P50="Moderate","!!",IF(P50="High","!!!",IF(P50="Not Known","[?]",""))))</f>
        <v>!!!</v>
      </c>
      <c r="F50" s="306" t="str">
        <f t="shared" ref="F50:F60" si="5">IF(Q50="Current","|",IF(Q50="Short-term","►",IF(Q50="Medium-term","►►",IF(Q50="Long-term","►►►",IF(Q50="Not Known","[?]","")))))</f>
        <v>|</v>
      </c>
      <c r="G50" s="297"/>
      <c r="H50" s="297"/>
      <c r="I50" s="314" t="s">
        <v>397</v>
      </c>
      <c r="J50" s="316" t="s">
        <v>382</v>
      </c>
      <c r="K50" s="297"/>
      <c r="L50" s="297"/>
      <c r="M50" s="712" t="s">
        <v>484</v>
      </c>
      <c r="N50" s="712" t="s">
        <v>484</v>
      </c>
      <c r="O50" s="321" t="str">
        <f>'Risks &amp; Vulnerabilities'!F44</f>
        <v>Likely</v>
      </c>
      <c r="P50" s="321" t="str">
        <f>'Risks &amp; Vulnerabilities'!G44</f>
        <v>High</v>
      </c>
      <c r="Q50" s="321" t="str">
        <f>'Risks &amp; Vulnerabilities'!H44</f>
        <v>Current</v>
      </c>
    </row>
    <row r="51" spans="1:17" ht="14.25" customHeight="1">
      <c r="A51" s="310"/>
      <c r="B51" s="713" t="s">
        <v>485</v>
      </c>
      <c r="C51" s="716" t="s">
        <v>485</v>
      </c>
      <c r="D51" s="323" t="str">
        <f t="shared" si="3"/>
        <v>Possible</v>
      </c>
      <c r="E51" s="305" t="str">
        <f t="shared" si="4"/>
        <v>!!</v>
      </c>
      <c r="F51" s="306" t="str">
        <f t="shared" si="5"/>
        <v>►►►</v>
      </c>
      <c r="G51" s="297"/>
      <c r="H51" s="297"/>
      <c r="I51" s="314" t="s">
        <v>399</v>
      </c>
      <c r="J51" s="316" t="s">
        <v>384</v>
      </c>
      <c r="K51" s="297"/>
      <c r="L51" s="297"/>
      <c r="M51" s="712" t="s">
        <v>485</v>
      </c>
      <c r="N51" s="712" t="s">
        <v>485</v>
      </c>
      <c r="O51" s="321" t="str">
        <f>'Risks &amp; Vulnerabilities'!F47</f>
        <v>Possible</v>
      </c>
      <c r="P51" s="321" t="str">
        <f>'Risks &amp; Vulnerabilities'!G47</f>
        <v>Moderate</v>
      </c>
      <c r="Q51" s="321" t="str">
        <f>'Risks &amp; Vulnerabilities'!H47</f>
        <v>Long-term</v>
      </c>
    </row>
    <row r="52" spans="1:17" ht="14.25" customHeight="1">
      <c r="A52" s="310"/>
      <c r="B52" s="713" t="s">
        <v>486</v>
      </c>
      <c r="C52" s="716" t="s">
        <v>486</v>
      </c>
      <c r="D52" s="323" t="str">
        <f t="shared" si="3"/>
        <v>Likely</v>
      </c>
      <c r="E52" s="305" t="str">
        <f t="shared" si="4"/>
        <v>!!</v>
      </c>
      <c r="F52" s="306" t="str">
        <f t="shared" si="5"/>
        <v>►►►</v>
      </c>
      <c r="G52" s="297"/>
      <c r="H52" s="297"/>
      <c r="I52" s="314" t="s">
        <v>401</v>
      </c>
      <c r="J52" s="316" t="s">
        <v>383</v>
      </c>
      <c r="K52" s="297"/>
      <c r="L52" s="297"/>
      <c r="M52" s="712" t="s">
        <v>486</v>
      </c>
      <c r="N52" s="712" t="s">
        <v>486</v>
      </c>
      <c r="O52" s="321" t="str">
        <f>'Risks &amp; Vulnerabilities'!F48</f>
        <v>Likely</v>
      </c>
      <c r="P52" s="321" t="str">
        <f>'Risks &amp; Vulnerabilities'!G48</f>
        <v>Moderate</v>
      </c>
      <c r="Q52" s="321" t="str">
        <f>'Risks &amp; Vulnerabilities'!H48</f>
        <v>Long-term</v>
      </c>
    </row>
    <row r="53" spans="1:17" ht="14.25" hidden="1" customHeight="1">
      <c r="A53" s="310"/>
      <c r="B53" s="713" t="s">
        <v>487</v>
      </c>
      <c r="C53" s="716" t="s">
        <v>487</v>
      </c>
      <c r="D53" s="323" t="str">
        <f t="shared" si="3"/>
        <v/>
      </c>
      <c r="E53" s="305" t="str">
        <f t="shared" si="4"/>
        <v/>
      </c>
      <c r="F53" s="306" t="str">
        <f t="shared" si="5"/>
        <v/>
      </c>
      <c r="G53" s="297"/>
      <c r="H53" s="297"/>
      <c r="I53" s="317"/>
      <c r="J53" s="319" t="s">
        <v>402</v>
      </c>
      <c r="K53" s="297"/>
      <c r="L53" s="297"/>
      <c r="M53" s="712" t="s">
        <v>487</v>
      </c>
      <c r="N53" s="712" t="s">
        <v>487</v>
      </c>
      <c r="O53" s="321" t="str">
        <f>'Risks &amp; Vulnerabilities'!F51</f>
        <v>[Drop-Down]</v>
      </c>
      <c r="P53" s="321" t="str">
        <f>'Risks &amp; Vulnerabilities'!G51</f>
        <v>[Drop-Down]</v>
      </c>
      <c r="Q53" s="321" t="str">
        <f>'Risks &amp; Vulnerabilities'!H51</f>
        <v>[Drop-Down]</v>
      </c>
    </row>
    <row r="54" spans="1:17" ht="14.25" hidden="1" customHeight="1">
      <c r="A54" s="310"/>
      <c r="B54" s="713" t="s">
        <v>7</v>
      </c>
      <c r="C54" s="716" t="s">
        <v>7</v>
      </c>
      <c r="D54" s="323" t="str">
        <f t="shared" si="3"/>
        <v/>
      </c>
      <c r="E54" s="305" t="str">
        <f t="shared" si="4"/>
        <v/>
      </c>
      <c r="F54" s="306" t="str">
        <f t="shared" si="5"/>
        <v/>
      </c>
      <c r="G54" s="297"/>
      <c r="H54" s="297"/>
      <c r="I54" s="297"/>
      <c r="J54" s="297"/>
      <c r="K54" s="297"/>
      <c r="L54" s="297"/>
      <c r="M54" s="712" t="s">
        <v>7</v>
      </c>
      <c r="N54" s="712" t="s">
        <v>7</v>
      </c>
      <c r="O54" s="321" t="str">
        <f>'Risks &amp; Vulnerabilities'!F52</f>
        <v>[Drop-Down]</v>
      </c>
      <c r="P54" s="321" t="str">
        <f>'Risks &amp; Vulnerabilities'!G52</f>
        <v>[Drop-Down]</v>
      </c>
      <c r="Q54" s="321" t="str">
        <f>'Risks &amp; Vulnerabilities'!H52</f>
        <v>[Drop-Down]</v>
      </c>
    </row>
    <row r="55" spans="1:17" ht="14.25" customHeight="1">
      <c r="A55" s="310"/>
      <c r="B55" s="713" t="s">
        <v>198</v>
      </c>
      <c r="C55" s="716"/>
      <c r="D55" s="323" t="str">
        <f t="shared" si="3"/>
        <v>Possible</v>
      </c>
      <c r="E55" s="305" t="str">
        <f t="shared" si="4"/>
        <v>!!</v>
      </c>
      <c r="F55" s="306" t="str">
        <f t="shared" si="5"/>
        <v>►►►</v>
      </c>
      <c r="G55" s="297"/>
      <c r="H55" s="297"/>
      <c r="I55" s="297"/>
      <c r="J55" s="297"/>
      <c r="K55" s="297"/>
      <c r="L55" s="297"/>
      <c r="M55" s="712" t="s">
        <v>198</v>
      </c>
      <c r="N55" s="712"/>
      <c r="O55" s="321" t="str">
        <f>'Risks &amp; Vulnerabilities'!F53</f>
        <v>Possible</v>
      </c>
      <c r="P55" s="321" t="str">
        <f>'Risks &amp; Vulnerabilities'!G53</f>
        <v>Moderate</v>
      </c>
      <c r="Q55" s="321" t="str">
        <f>'Risks &amp; Vulnerabilities'!H53</f>
        <v>Long-term</v>
      </c>
    </row>
    <row r="56" spans="1:17" ht="14.25" customHeight="1">
      <c r="A56" s="310"/>
      <c r="B56" s="713" t="s">
        <v>128</v>
      </c>
      <c r="C56" s="716"/>
      <c r="D56" s="323" t="str">
        <f t="shared" si="3"/>
        <v>Likely</v>
      </c>
      <c r="E56" s="305" t="str">
        <f t="shared" si="4"/>
        <v>!!!</v>
      </c>
      <c r="F56" s="306" t="str">
        <f t="shared" si="5"/>
        <v>►►►</v>
      </c>
      <c r="G56" s="297"/>
      <c r="H56" s="297"/>
      <c r="I56" s="297"/>
      <c r="J56" s="297"/>
      <c r="K56" s="297"/>
      <c r="L56" s="297"/>
      <c r="M56" s="712" t="s">
        <v>128</v>
      </c>
      <c r="N56" s="712"/>
      <c r="O56" s="321" t="str">
        <f>'Risks &amp; Vulnerabilities'!F55</f>
        <v>Likely</v>
      </c>
      <c r="P56" s="321" t="str">
        <f>'Risks &amp; Vulnerabilities'!G55</f>
        <v>High</v>
      </c>
      <c r="Q56" s="321" t="str">
        <f>'Risks &amp; Vulnerabilities'!H55</f>
        <v>Long-term</v>
      </c>
    </row>
    <row r="57" spans="1:17" ht="14.25" customHeight="1">
      <c r="A57" s="310"/>
      <c r="B57" s="713" t="s">
        <v>488</v>
      </c>
      <c r="C57" s="714"/>
      <c r="D57" s="323" t="str">
        <f t="shared" si="3"/>
        <v>Likely</v>
      </c>
      <c r="E57" s="305" t="str">
        <f t="shared" si="4"/>
        <v>!!!</v>
      </c>
      <c r="F57" s="306" t="str">
        <f t="shared" si="5"/>
        <v>|</v>
      </c>
      <c r="G57" s="297"/>
      <c r="H57" s="297"/>
      <c r="I57" s="297"/>
      <c r="J57" s="297"/>
      <c r="K57" s="297"/>
      <c r="L57" s="297"/>
      <c r="M57" s="712" t="s">
        <v>488</v>
      </c>
      <c r="N57" s="712"/>
      <c r="O57" s="321" t="str">
        <f>'Risks &amp; Vulnerabilities'!F59</f>
        <v>Likely</v>
      </c>
      <c r="P57" s="321" t="str">
        <f>'Risks &amp; Vulnerabilities'!G59</f>
        <v>High</v>
      </c>
      <c r="Q57" s="321" t="str">
        <f>'Risks &amp; Vulnerabilities'!H59</f>
        <v>Current</v>
      </c>
    </row>
    <row r="58" spans="1:17" ht="14.25" hidden="1" customHeight="1">
      <c r="A58" s="310"/>
      <c r="B58" s="713" t="s">
        <v>489</v>
      </c>
      <c r="C58" s="714"/>
      <c r="D58" s="323" t="str">
        <f t="shared" si="3"/>
        <v/>
      </c>
      <c r="E58" s="305" t="str">
        <f t="shared" si="4"/>
        <v/>
      </c>
      <c r="F58" s="306" t="str">
        <f t="shared" si="5"/>
        <v/>
      </c>
      <c r="G58" s="297"/>
      <c r="H58" s="297"/>
      <c r="I58" s="297"/>
      <c r="J58" s="297"/>
      <c r="K58" s="297"/>
      <c r="L58" s="297"/>
      <c r="M58" s="712" t="s">
        <v>489</v>
      </c>
      <c r="N58" s="712"/>
      <c r="O58" s="321" t="str">
        <f>'Risks &amp; Vulnerabilities'!F63</f>
        <v>[Drop-Down]</v>
      </c>
      <c r="P58" s="321" t="str">
        <f>'Risks &amp; Vulnerabilities'!G63</f>
        <v>[Drop-Down]</v>
      </c>
      <c r="Q58" s="321" t="str">
        <f>'Risks &amp; Vulnerabilities'!H63</f>
        <v>[Drop-Down]</v>
      </c>
    </row>
    <row r="59" spans="1:17" ht="14.25" hidden="1" customHeight="1">
      <c r="A59" s="310"/>
      <c r="B59" s="713" t="s">
        <v>490</v>
      </c>
      <c r="C59" s="714"/>
      <c r="D59" s="323" t="str">
        <f t="shared" si="3"/>
        <v/>
      </c>
      <c r="E59" s="305" t="str">
        <f t="shared" si="4"/>
        <v/>
      </c>
      <c r="F59" s="306" t="str">
        <f t="shared" si="5"/>
        <v/>
      </c>
      <c r="G59" s="297"/>
      <c r="H59" s="297"/>
      <c r="I59" s="297"/>
      <c r="J59" s="297"/>
      <c r="K59" s="297"/>
      <c r="L59" s="297"/>
      <c r="M59" s="712" t="s">
        <v>490</v>
      </c>
      <c r="N59" s="712"/>
      <c r="O59" s="321" t="str">
        <f>'Risks &amp; Vulnerabilities'!F64</f>
        <v>[Drop-Down]</v>
      </c>
      <c r="P59" s="321" t="str">
        <f>'Risks &amp; Vulnerabilities'!G64</f>
        <v>[Drop-Down]</v>
      </c>
      <c r="Q59" s="321" t="str">
        <f>'Risks &amp; Vulnerabilities'!H64</f>
        <v>[Drop-Down]</v>
      </c>
    </row>
    <row r="60" spans="1:17" ht="14.25" customHeight="1">
      <c r="A60" s="310"/>
      <c r="B60" s="450" t="s">
        <v>428</v>
      </c>
      <c r="C60" s="453" t="str">
        <f>'Risks &amp; Vulnerabilities'!D65</f>
        <v>Coast zones</v>
      </c>
      <c r="D60" s="323" t="str">
        <f t="shared" si="3"/>
        <v>Likely</v>
      </c>
      <c r="E60" s="305" t="str">
        <f t="shared" si="4"/>
        <v>!!</v>
      </c>
      <c r="F60" s="306" t="str">
        <f t="shared" si="5"/>
        <v>►►►</v>
      </c>
      <c r="G60" s="297"/>
      <c r="H60" s="297"/>
      <c r="I60" s="297"/>
      <c r="J60" s="297"/>
      <c r="K60" s="297"/>
      <c r="L60" s="297"/>
      <c r="M60" s="712" t="s">
        <v>428</v>
      </c>
      <c r="N60" s="712"/>
      <c r="O60" s="321" t="str">
        <f>'Risks &amp; Vulnerabilities'!F65</f>
        <v>Likely</v>
      </c>
      <c r="P60" s="321" t="str">
        <f>'Risks &amp; Vulnerabilities'!G65</f>
        <v>Moderate</v>
      </c>
      <c r="Q60" s="321" t="str">
        <f>'Risks &amp; Vulnerabilities'!H65</f>
        <v>Long-term</v>
      </c>
    </row>
    <row r="61" spans="1:17">
      <c r="A61" s="297"/>
      <c r="B61" s="297"/>
      <c r="C61" s="297"/>
      <c r="D61" s="297"/>
      <c r="E61" s="297"/>
      <c r="F61" s="310"/>
      <c r="G61" s="297"/>
      <c r="H61" s="297"/>
      <c r="I61" s="297"/>
      <c r="J61" s="297"/>
      <c r="K61" s="297"/>
      <c r="L61" s="297"/>
    </row>
    <row r="62" spans="1:17">
      <c r="A62" s="300"/>
      <c r="B62" s="300"/>
      <c r="C62" s="300"/>
      <c r="D62" s="300"/>
      <c r="E62" s="300"/>
      <c r="F62" s="300"/>
      <c r="G62" s="300"/>
      <c r="H62" s="300"/>
      <c r="I62" s="300"/>
      <c r="J62" s="300"/>
      <c r="K62" s="300"/>
      <c r="L62" s="300"/>
    </row>
    <row r="63" spans="1:17" ht="15">
      <c r="A63" s="301" t="s">
        <v>274</v>
      </c>
      <c r="B63" s="301" t="s">
        <v>390</v>
      </c>
      <c r="C63" s="300"/>
      <c r="D63" s="300"/>
      <c r="E63" s="300"/>
      <c r="F63" s="300"/>
      <c r="G63" s="300"/>
      <c r="H63" s="300"/>
      <c r="I63" s="300"/>
      <c r="J63" s="300"/>
      <c r="K63" s="300"/>
      <c r="L63" s="300"/>
    </row>
    <row r="64" spans="1:17">
      <c r="A64" s="300"/>
      <c r="B64" s="302" t="s">
        <v>389</v>
      </c>
      <c r="C64" s="300"/>
      <c r="D64" s="300"/>
      <c r="E64" s="300"/>
      <c r="F64" s="300"/>
      <c r="G64" s="300"/>
      <c r="H64" s="300"/>
      <c r="I64" s="300"/>
      <c r="J64" s="300"/>
      <c r="K64" s="300"/>
      <c r="L64" s="300"/>
    </row>
    <row r="65" spans="1:14">
      <c r="A65" s="300"/>
      <c r="B65" s="300"/>
      <c r="C65" s="300"/>
      <c r="D65" s="300"/>
      <c r="E65" s="300"/>
      <c r="F65" s="300"/>
      <c r="G65" s="300"/>
      <c r="H65" s="300"/>
      <c r="I65" s="300"/>
      <c r="J65" s="300"/>
      <c r="K65" s="300"/>
      <c r="L65" s="300"/>
    </row>
    <row r="66" spans="1:14" ht="27.75" customHeight="1" thickBot="1">
      <c r="A66" s="300"/>
      <c r="B66" s="300"/>
      <c r="C66" s="300"/>
      <c r="D66" s="300"/>
      <c r="E66" s="300"/>
      <c r="F66" s="300"/>
      <c r="G66" s="300"/>
      <c r="H66" s="715" t="s">
        <v>372</v>
      </c>
      <c r="I66" s="715"/>
      <c r="J66" s="303" t="s">
        <v>388</v>
      </c>
      <c r="K66" s="300"/>
      <c r="L66" s="300"/>
      <c r="M66" s="434" t="s">
        <v>372</v>
      </c>
      <c r="N66" s="320" t="s">
        <v>478</v>
      </c>
    </row>
    <row r="67" spans="1:14" ht="14.25" customHeight="1">
      <c r="A67" s="300"/>
      <c r="B67" s="300"/>
      <c r="C67" s="300"/>
      <c r="D67" s="300"/>
      <c r="E67" s="300"/>
      <c r="F67" s="300"/>
      <c r="G67" s="300"/>
      <c r="H67" s="717" t="s">
        <v>483</v>
      </c>
      <c r="I67" s="718" t="s">
        <v>483</v>
      </c>
      <c r="J67" s="52">
        <f>COUNTIF(Actions!B24:B109,"Buildings")</f>
        <v>0</v>
      </c>
      <c r="K67" s="300"/>
      <c r="L67" s="300"/>
      <c r="M67" s="435" t="s">
        <v>483</v>
      </c>
      <c r="N67" s="321">
        <f>J67</f>
        <v>0</v>
      </c>
    </row>
    <row r="68" spans="1:14">
      <c r="A68" s="300"/>
      <c r="B68" s="300"/>
      <c r="C68" s="300"/>
      <c r="D68" s="300"/>
      <c r="E68" s="300"/>
      <c r="F68" s="300"/>
      <c r="G68" s="300"/>
      <c r="H68" s="713" t="s">
        <v>484</v>
      </c>
      <c r="I68" s="716" t="s">
        <v>484</v>
      </c>
      <c r="J68" s="52">
        <f>COUNTIF(Actions!B24:B109,"Transport")</f>
        <v>0</v>
      </c>
      <c r="K68" s="300"/>
      <c r="L68" s="300"/>
      <c r="M68" s="435" t="s">
        <v>484</v>
      </c>
      <c r="N68" s="321">
        <f t="shared" ref="N68:N78" si="6">J68</f>
        <v>0</v>
      </c>
    </row>
    <row r="69" spans="1:14">
      <c r="A69" s="300"/>
      <c r="B69" s="300"/>
      <c r="C69" s="300"/>
      <c r="D69" s="300"/>
      <c r="E69" s="300"/>
      <c r="F69" s="300"/>
      <c r="G69" s="300"/>
      <c r="H69" s="713" t="s">
        <v>485</v>
      </c>
      <c r="I69" s="716" t="s">
        <v>485</v>
      </c>
      <c r="J69" s="52">
        <f>COUNTIF(Actions!B24:B109,"Energy")</f>
        <v>11</v>
      </c>
      <c r="K69" s="300"/>
      <c r="L69" s="300"/>
      <c r="M69" s="435" t="s">
        <v>485</v>
      </c>
      <c r="N69" s="321">
        <f t="shared" si="6"/>
        <v>11</v>
      </c>
    </row>
    <row r="70" spans="1:14">
      <c r="A70" s="300"/>
      <c r="B70" s="300"/>
      <c r="C70" s="300"/>
      <c r="D70" s="300"/>
      <c r="E70" s="300"/>
      <c r="F70" s="300"/>
      <c r="G70" s="300"/>
      <c r="H70" s="713" t="s">
        <v>486</v>
      </c>
      <c r="I70" s="716" t="s">
        <v>486</v>
      </c>
      <c r="J70" s="52">
        <f>COUNTIF(Actions!B24:B109,"Water")</f>
        <v>15</v>
      </c>
      <c r="K70" s="300"/>
      <c r="L70" s="300"/>
      <c r="M70" s="435" t="s">
        <v>486</v>
      </c>
      <c r="N70" s="321">
        <f t="shared" si="6"/>
        <v>15</v>
      </c>
    </row>
    <row r="71" spans="1:14">
      <c r="A71" s="300"/>
      <c r="B71" s="300"/>
      <c r="C71" s="300"/>
      <c r="D71" s="300"/>
      <c r="E71" s="300"/>
      <c r="F71" s="300"/>
      <c r="G71" s="300"/>
      <c r="H71" s="713" t="s">
        <v>487</v>
      </c>
      <c r="I71" s="716" t="s">
        <v>487</v>
      </c>
      <c r="J71" s="52">
        <f>COUNTIF(Actions!B24:B109,"Waste")</f>
        <v>4</v>
      </c>
      <c r="K71" s="300"/>
      <c r="L71" s="300"/>
      <c r="M71" s="435" t="s">
        <v>487</v>
      </c>
      <c r="N71" s="321">
        <f t="shared" si="6"/>
        <v>4</v>
      </c>
    </row>
    <row r="72" spans="1:14">
      <c r="A72" s="300"/>
      <c r="B72" s="300"/>
      <c r="C72" s="300"/>
      <c r="D72" s="300"/>
      <c r="E72" s="300"/>
      <c r="F72" s="300"/>
      <c r="G72" s="300"/>
      <c r="H72" s="713" t="s">
        <v>7</v>
      </c>
      <c r="I72" s="716" t="s">
        <v>7</v>
      </c>
      <c r="J72" s="52">
        <f>COUNTIF(Actions!B24:B109,"Land Use Planning")</f>
        <v>4</v>
      </c>
      <c r="K72" s="300"/>
      <c r="L72" s="300"/>
      <c r="M72" s="435" t="s">
        <v>7</v>
      </c>
      <c r="N72" s="321">
        <f t="shared" si="6"/>
        <v>4</v>
      </c>
    </row>
    <row r="73" spans="1:14">
      <c r="A73" s="300"/>
      <c r="B73" s="300"/>
      <c r="C73" s="300"/>
      <c r="D73" s="300"/>
      <c r="E73" s="300"/>
      <c r="F73" s="300"/>
      <c r="G73" s="300"/>
      <c r="H73" s="713" t="s">
        <v>198</v>
      </c>
      <c r="I73" s="716"/>
      <c r="J73" s="52">
        <f>COUNTIF(Actions!B24:B109,"Agriculture &amp; Forestry")</f>
        <v>10</v>
      </c>
      <c r="K73" s="300"/>
      <c r="L73" s="300"/>
      <c r="M73" s="435" t="s">
        <v>198</v>
      </c>
      <c r="N73" s="321">
        <f t="shared" si="6"/>
        <v>10</v>
      </c>
    </row>
    <row r="74" spans="1:14">
      <c r="A74" s="300"/>
      <c r="B74" s="300"/>
      <c r="C74" s="300"/>
      <c r="D74" s="300"/>
      <c r="E74" s="300"/>
      <c r="F74" s="300"/>
      <c r="G74" s="300"/>
      <c r="H74" s="713" t="s">
        <v>128</v>
      </c>
      <c r="I74" s="716"/>
      <c r="J74" s="52">
        <f>COUNTIF(Actions!B24:B109,"Environment &amp; Biodiversity")</f>
        <v>6</v>
      </c>
      <c r="K74" s="300"/>
      <c r="L74" s="300"/>
      <c r="M74" s="435" t="s">
        <v>128</v>
      </c>
      <c r="N74" s="321">
        <f t="shared" si="6"/>
        <v>6</v>
      </c>
    </row>
    <row r="75" spans="1:14">
      <c r="A75" s="300"/>
      <c r="B75" s="300"/>
      <c r="C75" s="300"/>
      <c r="D75" s="300"/>
      <c r="E75" s="300"/>
      <c r="F75" s="300"/>
      <c r="G75" s="300"/>
      <c r="H75" s="713" t="s">
        <v>488</v>
      </c>
      <c r="I75" s="714"/>
      <c r="J75" s="52">
        <f>COUNTIF(Actions!B24:B109,"Health")</f>
        <v>10</v>
      </c>
      <c r="K75" s="300"/>
      <c r="L75" s="300"/>
      <c r="M75" s="435" t="s">
        <v>488</v>
      </c>
      <c r="N75" s="321">
        <f t="shared" si="6"/>
        <v>10</v>
      </c>
    </row>
    <row r="76" spans="1:14">
      <c r="A76" s="300"/>
      <c r="B76" s="300"/>
      <c r="C76" s="300"/>
      <c r="D76" s="300"/>
      <c r="E76" s="300"/>
      <c r="F76" s="300"/>
      <c r="G76" s="300"/>
      <c r="H76" s="713" t="s">
        <v>489</v>
      </c>
      <c r="I76" s="714"/>
      <c r="J76" s="52">
        <f>COUNTIF(Actions!B24:B109,"Civil Protection &amp; Emergency")</f>
        <v>6</v>
      </c>
      <c r="K76" s="300"/>
      <c r="L76" s="300"/>
      <c r="M76" s="435" t="s">
        <v>489</v>
      </c>
      <c r="N76" s="321">
        <f t="shared" si="6"/>
        <v>6</v>
      </c>
    </row>
    <row r="77" spans="1:14">
      <c r="A77" s="300"/>
      <c r="B77" s="300"/>
      <c r="C77" s="300"/>
      <c r="D77" s="300"/>
      <c r="E77" s="300"/>
      <c r="F77" s="300"/>
      <c r="G77" s="300"/>
      <c r="H77" s="713" t="s">
        <v>490</v>
      </c>
      <c r="I77" s="714"/>
      <c r="J77" s="52">
        <f>COUNTIF(Actions!B24:B109,"Tourism")</f>
        <v>5</v>
      </c>
      <c r="K77" s="300"/>
      <c r="L77" s="300"/>
      <c r="M77" s="435" t="s">
        <v>490</v>
      </c>
      <c r="N77" s="321">
        <f t="shared" si="6"/>
        <v>5</v>
      </c>
    </row>
    <row r="78" spans="1:14">
      <c r="A78" s="300"/>
      <c r="B78" s="300"/>
      <c r="C78" s="300"/>
      <c r="D78" s="300"/>
      <c r="E78" s="300"/>
      <c r="F78" s="300"/>
      <c r="G78" s="300"/>
      <c r="H78" s="728" t="s">
        <v>428</v>
      </c>
      <c r="I78" s="714"/>
      <c r="J78" s="52">
        <f>COUNTIF(Actions!B24:B109,"Other")</f>
        <v>15</v>
      </c>
      <c r="K78" s="300"/>
      <c r="L78" s="300"/>
      <c r="M78" s="435" t="s">
        <v>428</v>
      </c>
      <c r="N78" s="321">
        <f t="shared" si="6"/>
        <v>15</v>
      </c>
    </row>
    <row r="79" spans="1:14">
      <c r="A79" s="300"/>
      <c r="B79" s="300"/>
      <c r="C79" s="300"/>
      <c r="D79" s="300"/>
      <c r="E79" s="300"/>
      <c r="F79" s="300"/>
      <c r="G79" s="300"/>
      <c r="H79" s="300"/>
      <c r="I79" s="300"/>
      <c r="J79" s="300"/>
      <c r="K79" s="300"/>
      <c r="L79" s="300"/>
    </row>
    <row r="80" spans="1:14">
      <c r="A80" s="300"/>
      <c r="B80" s="300"/>
      <c r="C80" s="300"/>
      <c r="D80" s="300"/>
      <c r="E80" s="300"/>
      <c r="F80" s="300"/>
      <c r="G80" s="300"/>
      <c r="H80" s="300"/>
      <c r="I80" s="300"/>
      <c r="J80" s="300"/>
      <c r="K80" s="300"/>
      <c r="L80" s="300"/>
    </row>
    <row r="81" spans="1:12">
      <c r="A81" s="300"/>
      <c r="B81" s="300"/>
      <c r="C81" s="300"/>
      <c r="D81" s="300"/>
      <c r="E81" s="300"/>
      <c r="F81" s="300"/>
      <c r="G81" s="300"/>
      <c r="H81" s="300"/>
      <c r="I81" s="300"/>
      <c r="J81" s="300"/>
      <c r="K81" s="300"/>
      <c r="L81" s="300"/>
    </row>
    <row r="82" spans="1:12" ht="18" customHeight="1">
      <c r="A82" s="300"/>
      <c r="B82" s="300"/>
      <c r="C82" s="300"/>
      <c r="D82" s="300"/>
      <c r="E82" s="300"/>
      <c r="F82" s="300"/>
      <c r="G82" s="300"/>
      <c r="H82" s="300"/>
      <c r="I82" s="300"/>
      <c r="J82" s="300"/>
      <c r="K82" s="300"/>
      <c r="L82" s="300"/>
    </row>
    <row r="83" spans="1:12">
      <c r="A83" s="297"/>
      <c r="B83" s="297"/>
      <c r="C83" s="297"/>
      <c r="D83" s="297"/>
      <c r="E83" s="297"/>
      <c r="F83" s="297"/>
      <c r="G83" s="297"/>
      <c r="H83" s="297"/>
      <c r="I83" s="297"/>
      <c r="J83" s="297"/>
      <c r="K83" s="297"/>
      <c r="L83" s="297"/>
    </row>
    <row r="84" spans="1:12" ht="15">
      <c r="A84" s="298" t="s">
        <v>274</v>
      </c>
      <c r="B84" s="298" t="s">
        <v>460</v>
      </c>
      <c r="C84" s="297"/>
      <c r="D84" s="297"/>
      <c r="E84" s="297"/>
      <c r="F84" s="297"/>
      <c r="G84" s="297"/>
      <c r="H84" s="297"/>
      <c r="I84" s="297"/>
      <c r="J84" s="297"/>
      <c r="K84" s="297"/>
      <c r="L84" s="297"/>
    </row>
    <row r="85" spans="1:12" ht="14.25" customHeight="1">
      <c r="A85" s="297"/>
      <c r="B85" s="299" t="s">
        <v>389</v>
      </c>
      <c r="C85" s="297"/>
      <c r="D85" s="297"/>
      <c r="E85" s="297"/>
      <c r="F85" s="297"/>
      <c r="G85" s="297"/>
      <c r="H85" s="297"/>
      <c r="I85" s="297"/>
      <c r="J85" s="297"/>
      <c r="K85" s="297"/>
      <c r="L85" s="297"/>
    </row>
    <row r="86" spans="1:12">
      <c r="A86" s="297"/>
      <c r="B86" s="297"/>
      <c r="C86" s="297"/>
      <c r="D86" s="297"/>
      <c r="E86" s="297"/>
      <c r="F86" s="297"/>
      <c r="G86" s="297"/>
      <c r="H86" s="297"/>
      <c r="I86" s="297"/>
      <c r="J86" s="297"/>
      <c r="K86" s="297"/>
      <c r="L86" s="297"/>
    </row>
    <row r="87" spans="1:12" ht="24" customHeight="1" thickBot="1">
      <c r="A87" s="297"/>
      <c r="B87" s="297"/>
      <c r="C87" s="297"/>
      <c r="D87" s="297"/>
      <c r="E87" s="297"/>
      <c r="F87" s="297"/>
      <c r="G87" s="297"/>
      <c r="H87" s="297"/>
      <c r="I87" s="309" t="s">
        <v>454</v>
      </c>
      <c r="J87" s="715" t="s">
        <v>388</v>
      </c>
      <c r="K87" s="715"/>
      <c r="L87" s="297"/>
    </row>
    <row r="88" spans="1:12" ht="14.25" customHeight="1">
      <c r="A88" s="297"/>
      <c r="B88" s="297"/>
      <c r="C88" s="297"/>
      <c r="D88" s="297"/>
      <c r="E88" s="297"/>
      <c r="F88" s="297"/>
      <c r="G88" s="297"/>
      <c r="H88" s="297"/>
      <c r="I88" s="401" t="s">
        <v>365</v>
      </c>
      <c r="J88" s="324">
        <f>COUNTIF(Actions!H24:H109,"Not started")</f>
        <v>86</v>
      </c>
      <c r="K88" s="398">
        <f>J88/J93</f>
        <v>1</v>
      </c>
      <c r="L88" s="297"/>
    </row>
    <row r="89" spans="1:12" ht="15.75">
      <c r="A89" s="297"/>
      <c r="B89" s="297"/>
      <c r="C89" s="297"/>
      <c r="D89" s="297"/>
      <c r="E89" s="297"/>
      <c r="F89" s="297"/>
      <c r="G89" s="297"/>
      <c r="H89" s="297"/>
      <c r="I89" s="401" t="s">
        <v>455</v>
      </c>
      <c r="J89" s="325">
        <f>COUNTIF(Actions!H24:H109,"Ongoing")</f>
        <v>0</v>
      </c>
      <c r="K89" s="399">
        <f>J89/J93</f>
        <v>0</v>
      </c>
      <c r="L89" s="297"/>
    </row>
    <row r="90" spans="1:12" ht="15.75">
      <c r="A90" s="297"/>
      <c r="B90" s="297"/>
      <c r="C90" s="297"/>
      <c r="D90" s="297"/>
      <c r="E90" s="297"/>
      <c r="F90" s="297"/>
      <c r="G90" s="297"/>
      <c r="H90" s="297"/>
      <c r="I90" s="401" t="s">
        <v>456</v>
      </c>
      <c r="J90" s="325">
        <f>COUNTIF(Actions!H24:H109,"Completed")</f>
        <v>0</v>
      </c>
      <c r="K90" s="399">
        <f>J90/J93</f>
        <v>0</v>
      </c>
      <c r="L90" s="297"/>
    </row>
    <row r="91" spans="1:12" ht="15.75">
      <c r="A91" s="297"/>
      <c r="B91" s="297"/>
      <c r="C91" s="297"/>
      <c r="D91" s="297"/>
      <c r="E91" s="297"/>
      <c r="F91" s="297"/>
      <c r="G91" s="297"/>
      <c r="H91" s="297"/>
      <c r="I91" s="401" t="s">
        <v>457</v>
      </c>
      <c r="J91" s="325">
        <f>COUNTIF(Actions!H24:H109,"Cancelled")</f>
        <v>0</v>
      </c>
      <c r="K91" s="399">
        <f>J91/J93</f>
        <v>0</v>
      </c>
      <c r="L91" s="297"/>
    </row>
    <row r="92" spans="1:12" ht="15.75">
      <c r="A92" s="297"/>
      <c r="B92" s="297"/>
      <c r="C92" s="297"/>
      <c r="D92" s="297"/>
      <c r="E92" s="297"/>
      <c r="F92" s="297"/>
      <c r="G92" s="297"/>
      <c r="H92" s="297"/>
      <c r="I92" s="401" t="s">
        <v>458</v>
      </c>
      <c r="J92" s="325">
        <f>COUNTIF(Actions!H24:H109,"[Drop-Down]")</f>
        <v>0</v>
      </c>
      <c r="K92" s="399">
        <f>J92/J93</f>
        <v>0</v>
      </c>
      <c r="L92" s="297"/>
    </row>
    <row r="93" spans="1:12">
      <c r="A93" s="297"/>
      <c r="B93" s="297"/>
      <c r="C93" s="297"/>
      <c r="D93" s="297"/>
      <c r="E93" s="297"/>
      <c r="F93" s="297"/>
      <c r="G93" s="297"/>
      <c r="H93" s="297"/>
      <c r="I93" s="402" t="s">
        <v>459</v>
      </c>
      <c r="J93" s="425">
        <f>SUM(J88:J92)</f>
        <v>86</v>
      </c>
      <c r="K93" s="400"/>
      <c r="L93" s="297"/>
    </row>
    <row r="94" spans="1:12">
      <c r="A94" s="297"/>
      <c r="B94" s="297"/>
      <c r="C94" s="297"/>
      <c r="D94" s="297"/>
      <c r="E94" s="297"/>
      <c r="F94" s="297"/>
      <c r="G94" s="297"/>
      <c r="H94" s="297"/>
      <c r="I94" s="297"/>
      <c r="J94" s="297"/>
      <c r="K94" s="297"/>
      <c r="L94" s="297"/>
    </row>
    <row r="95" spans="1:12">
      <c r="A95" s="300"/>
      <c r="B95" s="300"/>
      <c r="C95" s="300"/>
      <c r="D95" s="300"/>
      <c r="E95" s="300"/>
      <c r="F95" s="300"/>
      <c r="G95" s="300"/>
      <c r="H95" s="300"/>
      <c r="I95" s="300"/>
      <c r="J95" s="300"/>
      <c r="K95" s="300"/>
      <c r="L95" s="300"/>
    </row>
    <row r="96" spans="1:12" ht="15">
      <c r="A96" s="301" t="s">
        <v>275</v>
      </c>
      <c r="B96" s="301" t="s">
        <v>3</v>
      </c>
      <c r="C96" s="300"/>
      <c r="D96" s="300"/>
      <c r="E96" s="300"/>
      <c r="F96" s="300"/>
      <c r="G96" s="300"/>
      <c r="H96" s="300"/>
      <c r="I96" s="300"/>
      <c r="J96" s="300"/>
      <c r="K96" s="300"/>
      <c r="L96" s="300"/>
    </row>
    <row r="97" spans="1:12">
      <c r="A97" s="300"/>
      <c r="B97" s="300"/>
      <c r="C97" s="300"/>
      <c r="D97" s="300"/>
      <c r="E97" s="300"/>
      <c r="F97" s="300"/>
      <c r="G97" s="300"/>
      <c r="H97" s="300"/>
      <c r="I97" s="300"/>
      <c r="J97" s="300"/>
      <c r="K97" s="300"/>
      <c r="L97" s="300"/>
    </row>
    <row r="98" spans="1:12">
      <c r="A98" s="300"/>
      <c r="B98" s="719"/>
      <c r="C98" s="720"/>
      <c r="D98" s="720"/>
      <c r="E98" s="720"/>
      <c r="F98" s="720"/>
      <c r="G98" s="720"/>
      <c r="H98" s="720"/>
      <c r="I98" s="720"/>
      <c r="J98" s="720"/>
      <c r="K98" s="721"/>
      <c r="L98" s="300"/>
    </row>
    <row r="99" spans="1:12">
      <c r="A99" s="300"/>
      <c r="B99" s="722"/>
      <c r="C99" s="723"/>
      <c r="D99" s="723"/>
      <c r="E99" s="723"/>
      <c r="F99" s="723"/>
      <c r="G99" s="723"/>
      <c r="H99" s="723"/>
      <c r="I99" s="723"/>
      <c r="J99" s="723"/>
      <c r="K99" s="724"/>
      <c r="L99" s="300"/>
    </row>
    <row r="100" spans="1:12">
      <c r="A100" s="300"/>
      <c r="B100" s="722"/>
      <c r="C100" s="723"/>
      <c r="D100" s="723"/>
      <c r="E100" s="723"/>
      <c r="F100" s="723"/>
      <c r="G100" s="723"/>
      <c r="H100" s="723"/>
      <c r="I100" s="723"/>
      <c r="J100" s="723"/>
      <c r="K100" s="724"/>
      <c r="L100" s="300"/>
    </row>
    <row r="101" spans="1:12">
      <c r="A101" s="300"/>
      <c r="B101" s="722"/>
      <c r="C101" s="723"/>
      <c r="D101" s="723"/>
      <c r="E101" s="723"/>
      <c r="F101" s="723"/>
      <c r="G101" s="723"/>
      <c r="H101" s="723"/>
      <c r="I101" s="723"/>
      <c r="J101" s="723"/>
      <c r="K101" s="724"/>
      <c r="L101" s="300"/>
    </row>
    <row r="102" spans="1:12">
      <c r="A102" s="300"/>
      <c r="B102" s="725"/>
      <c r="C102" s="726"/>
      <c r="D102" s="726"/>
      <c r="E102" s="726"/>
      <c r="F102" s="726"/>
      <c r="G102" s="726"/>
      <c r="H102" s="726"/>
      <c r="I102" s="726"/>
      <c r="J102" s="726"/>
      <c r="K102" s="727"/>
      <c r="L102" s="300"/>
    </row>
    <row r="103" spans="1:12">
      <c r="A103" s="300"/>
      <c r="B103" s="300"/>
      <c r="C103" s="300"/>
      <c r="D103" s="300"/>
      <c r="E103" s="300"/>
      <c r="F103" s="300"/>
      <c r="G103" s="300"/>
      <c r="H103" s="300"/>
      <c r="I103" s="300"/>
      <c r="J103" s="300"/>
      <c r="K103" s="300"/>
      <c r="L103" s="300"/>
    </row>
    <row r="104" spans="1:12" s="5" customFormat="1" ht="24.95" customHeight="1">
      <c r="A104" s="42"/>
      <c r="B104" s="42"/>
      <c r="C104" s="42"/>
      <c r="D104" s="42"/>
      <c r="E104" s="42"/>
      <c r="F104" s="42"/>
      <c r="G104" s="168"/>
      <c r="H104" s="42"/>
      <c r="I104" s="179"/>
      <c r="J104" s="378"/>
      <c r="K104" s="378"/>
      <c r="L104" s="378"/>
    </row>
  </sheetData>
  <mergeCells count="62">
    <mergeCell ref="B36:C36"/>
    <mergeCell ref="M39:N39"/>
    <mergeCell ref="M40:N40"/>
    <mergeCell ref="B52:C52"/>
    <mergeCell ref="B53:C53"/>
    <mergeCell ref="M38:N38"/>
    <mergeCell ref="B40:C40"/>
    <mergeCell ref="M41:N41"/>
    <mergeCell ref="I15:J15"/>
    <mergeCell ref="M42:N42"/>
    <mergeCell ref="B37:C37"/>
    <mergeCell ref="B38:C38"/>
    <mergeCell ref="M31:N31"/>
    <mergeCell ref="M32:N32"/>
    <mergeCell ref="M33:N33"/>
    <mergeCell ref="M34:N34"/>
    <mergeCell ref="M35:N35"/>
    <mergeCell ref="M37:N37"/>
    <mergeCell ref="B31:C31"/>
    <mergeCell ref="B32:C32"/>
    <mergeCell ref="B33:C33"/>
    <mergeCell ref="B34:C34"/>
    <mergeCell ref="B35:C35"/>
    <mergeCell ref="B39:C39"/>
    <mergeCell ref="M48:N48"/>
    <mergeCell ref="B48:C48"/>
    <mergeCell ref="B49:C49"/>
    <mergeCell ref="B50:C50"/>
    <mergeCell ref="B51:C51"/>
    <mergeCell ref="B98:K102"/>
    <mergeCell ref="J87:K87"/>
    <mergeCell ref="H73:I73"/>
    <mergeCell ref="M60:N60"/>
    <mergeCell ref="M49:N49"/>
    <mergeCell ref="M50:N50"/>
    <mergeCell ref="M51:N51"/>
    <mergeCell ref="M52:N52"/>
    <mergeCell ref="M53:N53"/>
    <mergeCell ref="H78:I78"/>
    <mergeCell ref="M54:N54"/>
    <mergeCell ref="M55:N55"/>
    <mergeCell ref="M56:N56"/>
    <mergeCell ref="M57:N57"/>
    <mergeCell ref="B54:C54"/>
    <mergeCell ref="H77:I77"/>
    <mergeCell ref="B55:C55"/>
    <mergeCell ref="B56:C56"/>
    <mergeCell ref="B57:C57"/>
    <mergeCell ref="B58:C58"/>
    <mergeCell ref="B59:C59"/>
    <mergeCell ref="H68:I68"/>
    <mergeCell ref="H69:I69"/>
    <mergeCell ref="H70:I70"/>
    <mergeCell ref="H71:I71"/>
    <mergeCell ref="M58:N58"/>
    <mergeCell ref="M59:N59"/>
    <mergeCell ref="H76:I76"/>
    <mergeCell ref="H66:I66"/>
    <mergeCell ref="H74:I74"/>
    <mergeCell ref="H75:I75"/>
    <mergeCell ref="H72:I72"/>
    <mergeCell ref="H67:I67"/>
  </mergeCells>
  <dataValidations count="1">
    <dataValidation allowBlank="1" showInputMessage="1" showErrorMessage="1" sqref="M32:N34 M41:N42 R31 G31 B32:C34 B41:C42 B60:C60"/>
  </dataValidations>
  <hyperlinks>
    <hyperlink ref="L1" location="Home!A1" display="y HOME"/>
  </hyperlinks>
  <printOptions horizontalCentered="1"/>
  <pageMargins left="0.70866141732283472" right="0.70866141732283472" top="0.35433070866141736" bottom="0.35433070866141736" header="0.31496062992125984" footer="0.31496062992125984"/>
  <pageSetup paperSize="9" scale="73" fitToHeight="0" orientation="landscape" r:id="rId1"/>
  <rowBreaks count="2" manualBreakCount="2">
    <brk id="43" max="11" man="1"/>
    <brk id="82" max="11" man="1"/>
  </rowBreaks>
  <drawing r:id="rId2"/>
</worksheet>
</file>

<file path=xl/worksheets/sheet8.xml><?xml version="1.0" encoding="utf-8"?>
<worksheet xmlns="http://schemas.openxmlformats.org/spreadsheetml/2006/main" xmlns:r="http://schemas.openxmlformats.org/officeDocument/2006/relationships">
  <sheetPr codeName="Feuil7">
    <tabColor rgb="FF7B7B7B"/>
    <pageSetUpPr fitToPage="1"/>
  </sheetPr>
  <dimension ref="A1:IS98"/>
  <sheetViews>
    <sheetView showGridLines="0" zoomScaleNormal="100" workbookViewId="0">
      <pane ySplit="1" topLeftCell="A71" activePane="bottomLeft" state="frozen"/>
      <selection pane="bottomLeft" sqref="A1:E1"/>
    </sheetView>
  </sheetViews>
  <sheetFormatPr defaultColWidth="11.375" defaultRowHeight="14.25"/>
  <cols>
    <col min="1" max="1" width="26.625" style="6" customWidth="1"/>
    <col min="2" max="2" width="97" style="6" customWidth="1"/>
    <col min="3" max="3" width="20.625" style="6" customWidth="1"/>
    <col min="4" max="4" width="16.5" style="6" customWidth="1"/>
    <col min="5" max="5" width="20.75" style="6" customWidth="1"/>
    <col min="6" max="6" width="16.5" style="6" customWidth="1"/>
    <col min="7" max="7" width="18.375" style="83" customWidth="1"/>
    <col min="8" max="8" width="51" style="6" customWidth="1"/>
    <col min="9" max="16384" width="11.375" style="6"/>
  </cols>
  <sheetData>
    <row r="1" spans="1:253" ht="32.1" customHeight="1">
      <c r="A1" s="743" t="s">
        <v>196</v>
      </c>
      <c r="B1" s="743"/>
      <c r="C1" s="743"/>
      <c r="D1" s="743"/>
      <c r="E1" s="743"/>
      <c r="F1" s="326" t="s">
        <v>321</v>
      </c>
      <c r="G1" s="81"/>
      <c r="H1" s="82"/>
    </row>
    <row r="2" spans="1:253" ht="28.5" customHeight="1">
      <c r="A2" s="745" t="s">
        <v>439</v>
      </c>
      <c r="B2" s="745"/>
      <c r="C2" s="745"/>
      <c r="D2" s="745"/>
      <c r="E2" s="745"/>
      <c r="F2" s="745"/>
    </row>
    <row r="3" spans="1:253" ht="29.25" customHeight="1">
      <c r="A3" s="329" t="s">
        <v>125</v>
      </c>
      <c r="B3" s="329"/>
      <c r="C3" s="329"/>
      <c r="D3" s="329"/>
      <c r="E3" s="329"/>
      <c r="F3" s="330"/>
    </row>
    <row r="4" spans="1:253" ht="21" customHeight="1" thickBot="1">
      <c r="A4" s="84" t="s">
        <v>155</v>
      </c>
      <c r="B4" s="84" t="s">
        <v>156</v>
      </c>
      <c r="C4" s="746" t="s">
        <v>162</v>
      </c>
      <c r="D4" s="746"/>
      <c r="E4" s="85" t="s">
        <v>148</v>
      </c>
      <c r="F4" s="85" t="s">
        <v>163</v>
      </c>
      <c r="H4" s="83"/>
    </row>
    <row r="5" spans="1:253" ht="33.75" customHeight="1">
      <c r="A5" s="86" t="s">
        <v>437</v>
      </c>
      <c r="B5" s="87" t="s">
        <v>154</v>
      </c>
      <c r="C5" s="737" t="s">
        <v>195</v>
      </c>
      <c r="D5" s="738"/>
      <c r="E5" s="88" t="s">
        <v>230</v>
      </c>
      <c r="F5" s="89" t="s">
        <v>324</v>
      </c>
    </row>
    <row r="6" spans="1:253" ht="42.75" customHeight="1">
      <c r="A6" s="90" t="s">
        <v>164</v>
      </c>
      <c r="B6" s="91" t="s">
        <v>160</v>
      </c>
      <c r="C6" s="748" t="s">
        <v>233</v>
      </c>
      <c r="D6" s="749"/>
      <c r="E6" s="92" t="s">
        <v>188</v>
      </c>
      <c r="F6" s="176" t="s">
        <v>78</v>
      </c>
    </row>
    <row r="7" spans="1:253" ht="39" customHeight="1">
      <c r="A7" s="90" t="s">
        <v>165</v>
      </c>
      <c r="B7" s="93" t="s">
        <v>161</v>
      </c>
      <c r="C7" s="748" t="s">
        <v>239</v>
      </c>
      <c r="D7" s="749"/>
      <c r="E7" s="92" t="s">
        <v>442</v>
      </c>
      <c r="F7" s="176" t="s">
        <v>78</v>
      </c>
    </row>
    <row r="8" spans="1:253" ht="39" customHeight="1" thickBot="1">
      <c r="A8" s="94" t="s">
        <v>166</v>
      </c>
      <c r="B8" s="95" t="s">
        <v>232</v>
      </c>
      <c r="C8" s="750" t="s">
        <v>238</v>
      </c>
      <c r="D8" s="751"/>
      <c r="E8" s="96" t="s">
        <v>231</v>
      </c>
      <c r="F8" s="177" t="s">
        <v>78</v>
      </c>
    </row>
    <row r="9" spans="1:253" ht="14.25" customHeight="1">
      <c r="A9" s="755"/>
      <c r="B9" s="755"/>
      <c r="C9" s="755"/>
      <c r="D9" s="755"/>
      <c r="E9" s="755"/>
      <c r="F9" s="755"/>
    </row>
    <row r="10" spans="1:253" ht="18" customHeight="1">
      <c r="A10" s="747" t="s">
        <v>197</v>
      </c>
      <c r="B10" s="747"/>
      <c r="C10" s="747"/>
      <c r="D10" s="747"/>
      <c r="E10" s="747"/>
      <c r="F10" s="747"/>
    </row>
    <row r="11" spans="1:253" ht="42.75" customHeight="1">
      <c r="A11" s="744" t="s">
        <v>438</v>
      </c>
      <c r="B11" s="745"/>
      <c r="C11" s="745"/>
      <c r="D11" s="745"/>
      <c r="E11" s="745"/>
      <c r="F11" s="745"/>
    </row>
    <row r="12" spans="1:253" ht="20.100000000000001" customHeight="1">
      <c r="A12" s="97" t="s">
        <v>107</v>
      </c>
      <c r="B12" s="97" t="s">
        <v>101</v>
      </c>
      <c r="C12" s="97" t="s">
        <v>91</v>
      </c>
      <c r="D12" s="97" t="s">
        <v>109</v>
      </c>
      <c r="E12" s="97" t="s">
        <v>96</v>
      </c>
      <c r="F12" s="97" t="s">
        <v>92</v>
      </c>
      <c r="G12" s="45"/>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row>
    <row r="13" spans="1:253" ht="14.25" customHeight="1">
      <c r="A13" s="98" t="s">
        <v>234</v>
      </c>
      <c r="B13" s="374" t="s">
        <v>136</v>
      </c>
      <c r="C13" s="374" t="s">
        <v>512</v>
      </c>
      <c r="D13" s="375"/>
      <c r="E13" s="371" t="s">
        <v>366</v>
      </c>
      <c r="F13" s="371" t="s">
        <v>366</v>
      </c>
      <c r="G13" s="100"/>
      <c r="H13" s="101"/>
    </row>
    <row r="14" spans="1:253" ht="14.25" customHeight="1">
      <c r="A14" s="98" t="s">
        <v>234</v>
      </c>
      <c r="B14" s="372" t="s">
        <v>266</v>
      </c>
      <c r="C14" s="371" t="s">
        <v>267</v>
      </c>
      <c r="D14" s="371"/>
      <c r="E14" s="371" t="s">
        <v>366</v>
      </c>
      <c r="F14" s="371" t="s">
        <v>366</v>
      </c>
      <c r="G14" s="100"/>
      <c r="H14" s="101"/>
    </row>
    <row r="15" spans="1:253" ht="14.25" customHeight="1">
      <c r="A15" s="99" t="s">
        <v>234</v>
      </c>
      <c r="B15" s="371" t="s">
        <v>473</v>
      </c>
      <c r="C15" s="371" t="s">
        <v>512</v>
      </c>
      <c r="D15" s="371"/>
      <c r="E15" s="371" t="s">
        <v>366</v>
      </c>
      <c r="F15" s="371" t="s">
        <v>366</v>
      </c>
      <c r="G15" s="100"/>
      <c r="H15" s="101"/>
    </row>
    <row r="16" spans="1:253" ht="14.25" customHeight="1">
      <c r="A16" s="99" t="s">
        <v>234</v>
      </c>
      <c r="B16" s="372" t="s">
        <v>265</v>
      </c>
      <c r="C16" s="371" t="s">
        <v>512</v>
      </c>
      <c r="D16" s="371"/>
      <c r="E16" s="371" t="s">
        <v>366</v>
      </c>
      <c r="F16" s="371" t="s">
        <v>366</v>
      </c>
      <c r="G16" s="100"/>
      <c r="H16" s="101"/>
    </row>
    <row r="17" spans="1:253" ht="14.25" customHeight="1">
      <c r="A17" s="103" t="s">
        <v>235</v>
      </c>
      <c r="B17" s="372" t="s">
        <v>102</v>
      </c>
      <c r="C17" s="371" t="s">
        <v>513</v>
      </c>
      <c r="D17" s="371"/>
      <c r="E17" s="371" t="s">
        <v>366</v>
      </c>
      <c r="F17" s="371" t="s">
        <v>366</v>
      </c>
      <c r="G17" s="104"/>
      <c r="H17" s="45"/>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row>
    <row r="18" spans="1:253" ht="14.25" customHeight="1">
      <c r="A18" s="103" t="s">
        <v>235</v>
      </c>
      <c r="B18" s="371" t="s">
        <v>137</v>
      </c>
      <c r="C18" s="371" t="s">
        <v>289</v>
      </c>
      <c r="D18" s="371"/>
      <c r="E18" s="371" t="s">
        <v>366</v>
      </c>
      <c r="F18" s="371" t="s">
        <v>366</v>
      </c>
      <c r="G18" s="104"/>
      <c r="H18" s="45"/>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row>
    <row r="19" spans="1:253" ht="29.25" customHeight="1">
      <c r="A19" s="103" t="s">
        <v>235</v>
      </c>
      <c r="B19" s="372" t="s">
        <v>132</v>
      </c>
      <c r="C19" s="371" t="s">
        <v>110</v>
      </c>
      <c r="D19" s="371"/>
      <c r="E19" s="371" t="s">
        <v>366</v>
      </c>
      <c r="F19" s="371" t="s">
        <v>366</v>
      </c>
      <c r="G19" s="104"/>
      <c r="H19" s="45"/>
    </row>
    <row r="20" spans="1:253" ht="14.25" customHeight="1">
      <c r="A20" s="103" t="s">
        <v>235</v>
      </c>
      <c r="B20" s="372" t="s">
        <v>126</v>
      </c>
      <c r="C20" s="371" t="s">
        <v>110</v>
      </c>
      <c r="D20" s="371"/>
      <c r="E20" s="371" t="s">
        <v>366</v>
      </c>
      <c r="F20" s="371" t="s">
        <v>366</v>
      </c>
      <c r="G20" s="104"/>
      <c r="H20" s="45"/>
    </row>
    <row r="21" spans="1:253" ht="14.25" customHeight="1">
      <c r="A21" s="103" t="s">
        <v>235</v>
      </c>
      <c r="B21" s="372" t="s">
        <v>99</v>
      </c>
      <c r="C21" s="371" t="s">
        <v>110</v>
      </c>
      <c r="D21" s="371"/>
      <c r="E21" s="371" t="s">
        <v>366</v>
      </c>
      <c r="F21" s="371" t="s">
        <v>366</v>
      </c>
    </row>
    <row r="22" spans="1:253" ht="14.25" customHeight="1">
      <c r="A22" s="103" t="s">
        <v>236</v>
      </c>
      <c r="B22" s="372" t="s">
        <v>116</v>
      </c>
      <c r="C22" s="371" t="s">
        <v>110</v>
      </c>
      <c r="D22" s="371"/>
      <c r="E22" s="371" t="s">
        <v>366</v>
      </c>
      <c r="F22" s="371" t="s">
        <v>366</v>
      </c>
    </row>
    <row r="23" spans="1:253" ht="14.25" customHeight="1">
      <c r="A23" s="103" t="s">
        <v>236</v>
      </c>
      <c r="B23" s="372" t="s">
        <v>117</v>
      </c>
      <c r="C23" s="371" t="s">
        <v>110</v>
      </c>
      <c r="D23" s="371"/>
      <c r="E23" s="371" t="s">
        <v>366</v>
      </c>
      <c r="F23" s="371" t="s">
        <v>366</v>
      </c>
    </row>
    <row r="24" spans="1:253" ht="14.25" customHeight="1">
      <c r="A24" s="103" t="s">
        <v>236</v>
      </c>
      <c r="B24" s="372" t="s">
        <v>131</v>
      </c>
      <c r="C24" s="372" t="s">
        <v>111</v>
      </c>
      <c r="D24" s="371"/>
      <c r="E24" s="371" t="s">
        <v>366</v>
      </c>
      <c r="F24" s="371" t="s">
        <v>366</v>
      </c>
    </row>
    <row r="25" spans="1:253" ht="14.25" customHeight="1">
      <c r="A25" s="103" t="s">
        <v>236</v>
      </c>
      <c r="B25" s="372" t="s">
        <v>130</v>
      </c>
      <c r="C25" s="372" t="s">
        <v>111</v>
      </c>
      <c r="D25" s="371"/>
      <c r="E25" s="371" t="s">
        <v>366</v>
      </c>
      <c r="F25" s="371" t="s">
        <v>366</v>
      </c>
    </row>
    <row r="26" spans="1:253" ht="14.25" customHeight="1">
      <c r="A26" s="103" t="s">
        <v>236</v>
      </c>
      <c r="B26" s="372" t="s">
        <v>97</v>
      </c>
      <c r="C26" s="371" t="s">
        <v>110</v>
      </c>
      <c r="D26" s="371"/>
      <c r="E26" s="371" t="s">
        <v>366</v>
      </c>
      <c r="F26" s="371" t="s">
        <v>366</v>
      </c>
    </row>
    <row r="27" spans="1:253" ht="14.25" customHeight="1">
      <c r="A27" s="103" t="s">
        <v>236</v>
      </c>
      <c r="B27" s="372" t="s">
        <v>98</v>
      </c>
      <c r="C27" s="371" t="s">
        <v>110</v>
      </c>
      <c r="D27" s="371"/>
      <c r="E27" s="371" t="s">
        <v>366</v>
      </c>
      <c r="F27" s="371" t="s">
        <v>366</v>
      </c>
    </row>
    <row r="28" spans="1:253" ht="14.25" customHeight="1">
      <c r="A28" s="103" t="s">
        <v>236</v>
      </c>
      <c r="B28" s="372" t="s">
        <v>100</v>
      </c>
      <c r="C28" s="371" t="s">
        <v>110</v>
      </c>
      <c r="D28" s="371"/>
      <c r="E28" s="371" t="s">
        <v>366</v>
      </c>
      <c r="F28" s="371" t="s">
        <v>366</v>
      </c>
    </row>
    <row r="29" spans="1:253" ht="14.25" customHeight="1">
      <c r="A29" s="103" t="s">
        <v>236</v>
      </c>
      <c r="B29" s="372" t="s">
        <v>189</v>
      </c>
      <c r="C29" s="371" t="s">
        <v>110</v>
      </c>
      <c r="D29" s="371"/>
      <c r="E29" s="371" t="s">
        <v>366</v>
      </c>
      <c r="F29" s="371" t="s">
        <v>366</v>
      </c>
    </row>
    <row r="30" spans="1:253" ht="14.25" customHeight="1">
      <c r="A30" s="103" t="s">
        <v>236</v>
      </c>
      <c r="B30" s="372" t="s">
        <v>118</v>
      </c>
      <c r="C30" s="371" t="s">
        <v>133</v>
      </c>
      <c r="D30" s="371"/>
      <c r="E30" s="371" t="s">
        <v>366</v>
      </c>
      <c r="F30" s="371" t="s">
        <v>366</v>
      </c>
    </row>
    <row r="31" spans="1:253" ht="14.25" customHeight="1">
      <c r="A31" s="103" t="s">
        <v>236</v>
      </c>
      <c r="B31" s="372" t="s">
        <v>112</v>
      </c>
      <c r="C31" s="372" t="s">
        <v>290</v>
      </c>
      <c r="D31" s="372"/>
      <c r="E31" s="371" t="s">
        <v>366</v>
      </c>
      <c r="F31" s="371" t="s">
        <v>366</v>
      </c>
    </row>
    <row r="32" spans="1:253" ht="14.25" customHeight="1">
      <c r="A32" s="397" t="s">
        <v>436</v>
      </c>
      <c r="B32" s="372" t="s">
        <v>436</v>
      </c>
      <c r="C32" s="372" t="s">
        <v>63</v>
      </c>
      <c r="D32" s="376"/>
      <c r="E32" s="371" t="s">
        <v>366</v>
      </c>
      <c r="F32" s="371" t="s">
        <v>366</v>
      </c>
    </row>
    <row r="33" spans="1:9" s="196" customFormat="1" ht="24.95" customHeight="1">
      <c r="A33" s="327"/>
      <c r="B33" s="327"/>
      <c r="C33" s="327"/>
      <c r="D33" s="327"/>
      <c r="E33" s="741" t="s">
        <v>441</v>
      </c>
      <c r="F33" s="741"/>
      <c r="G33" s="111"/>
      <c r="H33" s="111"/>
      <c r="I33" s="111"/>
    </row>
    <row r="34" spans="1:9" ht="18" customHeight="1">
      <c r="A34" s="739"/>
      <c r="B34" s="739"/>
      <c r="C34" s="739"/>
      <c r="D34" s="739"/>
      <c r="E34" s="739"/>
      <c r="F34" s="739"/>
    </row>
    <row r="35" spans="1:9" ht="15.75" thickBot="1">
      <c r="A35" s="105" t="s">
        <v>135</v>
      </c>
      <c r="B35" s="105" t="s">
        <v>108</v>
      </c>
      <c r="C35" s="106" t="s">
        <v>91</v>
      </c>
      <c r="D35" s="106" t="s">
        <v>109</v>
      </c>
      <c r="E35" s="106" t="s">
        <v>96</v>
      </c>
      <c r="F35" s="106" t="s">
        <v>92</v>
      </c>
      <c r="G35" s="54"/>
      <c r="H35" s="51"/>
    </row>
    <row r="36" spans="1:9" s="39" customFormat="1" ht="26.25" customHeight="1" thickTop="1">
      <c r="A36" s="107" t="s">
        <v>483</v>
      </c>
      <c r="B36" s="368" t="s">
        <v>510</v>
      </c>
      <c r="C36" s="369" t="s">
        <v>237</v>
      </c>
      <c r="D36" s="377"/>
      <c r="E36" s="371" t="s">
        <v>366</v>
      </c>
      <c r="F36" s="371" t="s">
        <v>366</v>
      </c>
      <c r="G36" s="108"/>
      <c r="H36" s="109"/>
    </row>
    <row r="37" spans="1:9" s="39" customFormat="1" ht="26.25" customHeight="1">
      <c r="A37" s="436" t="s">
        <v>506</v>
      </c>
      <c r="B37" s="368" t="s">
        <v>511</v>
      </c>
      <c r="C37" s="369" t="s">
        <v>237</v>
      </c>
      <c r="D37" s="437"/>
      <c r="E37" s="371" t="s">
        <v>366</v>
      </c>
      <c r="F37" s="371" t="s">
        <v>366</v>
      </c>
      <c r="G37" s="103"/>
      <c r="H37" s="109"/>
    </row>
    <row r="38" spans="1:9" s="39" customFormat="1" ht="29.25" customHeight="1">
      <c r="A38" s="102" t="s">
        <v>7</v>
      </c>
      <c r="B38" s="369" t="s">
        <v>138</v>
      </c>
      <c r="C38" s="369" t="s">
        <v>110</v>
      </c>
      <c r="D38" s="369"/>
      <c r="E38" s="371" t="s">
        <v>366</v>
      </c>
      <c r="F38" s="371" t="s">
        <v>366</v>
      </c>
      <c r="G38" s="103"/>
      <c r="H38" s="109"/>
    </row>
    <row r="39" spans="1:9" s="39" customFormat="1" ht="28.5" customHeight="1">
      <c r="A39" s="102" t="s">
        <v>507</v>
      </c>
      <c r="B39" s="369" t="s">
        <v>514</v>
      </c>
      <c r="C39" s="369"/>
      <c r="D39" s="369"/>
      <c r="E39" s="371" t="s">
        <v>366</v>
      </c>
      <c r="F39" s="371" t="s">
        <v>366</v>
      </c>
      <c r="G39" s="103"/>
      <c r="H39" s="109"/>
    </row>
    <row r="40" spans="1:9" s="39" customFormat="1" ht="28.5" customHeight="1">
      <c r="A40" s="102" t="s">
        <v>507</v>
      </c>
      <c r="B40" s="369" t="s">
        <v>521</v>
      </c>
      <c r="C40" s="369" t="s">
        <v>191</v>
      </c>
      <c r="D40" s="369"/>
      <c r="E40" s="371" t="s">
        <v>366</v>
      </c>
      <c r="F40" s="371" t="s">
        <v>366</v>
      </c>
      <c r="G40" s="103"/>
      <c r="H40" s="109"/>
    </row>
    <row r="41" spans="1:9" s="39" customFormat="1" ht="26.25" customHeight="1">
      <c r="A41" s="102" t="s">
        <v>488</v>
      </c>
      <c r="B41" s="369" t="s">
        <v>522</v>
      </c>
      <c r="C41" s="369" t="s">
        <v>237</v>
      </c>
      <c r="D41" s="369"/>
      <c r="E41" s="371" t="s">
        <v>366</v>
      </c>
      <c r="F41" s="371" t="s">
        <v>366</v>
      </c>
      <c r="G41" s="110"/>
      <c r="H41" s="109"/>
    </row>
    <row r="42" spans="1:9" s="39" customFormat="1" ht="27.75" customHeight="1">
      <c r="A42" s="102" t="s">
        <v>488</v>
      </c>
      <c r="B42" s="369" t="s">
        <v>515</v>
      </c>
      <c r="C42" s="369" t="s">
        <v>237</v>
      </c>
      <c r="D42" s="369"/>
      <c r="E42" s="371" t="s">
        <v>366</v>
      </c>
      <c r="F42" s="371" t="s">
        <v>366</v>
      </c>
      <c r="G42" s="111"/>
    </row>
    <row r="43" spans="1:9" s="39" customFormat="1" ht="14.25" customHeight="1">
      <c r="A43" s="102" t="s">
        <v>489</v>
      </c>
      <c r="B43" s="373" t="s">
        <v>523</v>
      </c>
      <c r="C43" s="373" t="s">
        <v>190</v>
      </c>
      <c r="D43" s="373"/>
      <c r="E43" s="371" t="s">
        <v>366</v>
      </c>
      <c r="F43" s="371" t="s">
        <v>366</v>
      </c>
      <c r="G43" s="111"/>
    </row>
    <row r="44" spans="1:9" s="39" customFormat="1" ht="14.25" customHeight="1">
      <c r="A44" s="102" t="s">
        <v>488</v>
      </c>
      <c r="B44" s="369" t="s">
        <v>516</v>
      </c>
      <c r="C44" s="369" t="s">
        <v>110</v>
      </c>
      <c r="D44" s="369"/>
      <c r="E44" s="371" t="s">
        <v>366</v>
      </c>
      <c r="F44" s="371" t="s">
        <v>366</v>
      </c>
      <c r="G44" s="111"/>
    </row>
    <row r="45" spans="1:9" s="39" customFormat="1" ht="14.25" customHeight="1">
      <c r="A45" s="102" t="s">
        <v>488</v>
      </c>
      <c r="B45" s="369" t="s">
        <v>517</v>
      </c>
      <c r="C45" s="369"/>
      <c r="D45" s="369"/>
      <c r="E45" s="371" t="s">
        <v>366</v>
      </c>
      <c r="F45" s="371" t="s">
        <v>366</v>
      </c>
      <c r="G45" s="111"/>
    </row>
    <row r="46" spans="1:9" s="39" customFormat="1" ht="14.25" customHeight="1">
      <c r="A46" s="102" t="s">
        <v>128</v>
      </c>
      <c r="B46" s="369" t="s">
        <v>144</v>
      </c>
      <c r="C46" s="369" t="s">
        <v>110</v>
      </c>
      <c r="D46" s="369"/>
      <c r="E46" s="371" t="s">
        <v>366</v>
      </c>
      <c r="F46" s="371" t="s">
        <v>366</v>
      </c>
      <c r="G46" s="111"/>
    </row>
    <row r="47" spans="1:9" s="39" customFormat="1" ht="14.25" customHeight="1">
      <c r="A47" s="102" t="s">
        <v>128</v>
      </c>
      <c r="B47" s="369" t="s">
        <v>143</v>
      </c>
      <c r="C47" s="369" t="s">
        <v>110</v>
      </c>
      <c r="D47" s="369"/>
      <c r="E47" s="371" t="s">
        <v>366</v>
      </c>
      <c r="F47" s="371" t="s">
        <v>366</v>
      </c>
      <c r="G47" s="111"/>
    </row>
    <row r="48" spans="1:9" s="39" customFormat="1" ht="14.25" customHeight="1">
      <c r="A48" s="102" t="s">
        <v>128</v>
      </c>
      <c r="B48" s="369" t="s">
        <v>115</v>
      </c>
      <c r="C48" s="369" t="s">
        <v>110</v>
      </c>
      <c r="D48" s="369"/>
      <c r="E48" s="371" t="s">
        <v>366</v>
      </c>
      <c r="F48" s="371" t="s">
        <v>366</v>
      </c>
      <c r="G48" s="111"/>
    </row>
    <row r="49" spans="1:9" s="39" customFormat="1" ht="14.25" customHeight="1">
      <c r="A49" s="102" t="s">
        <v>128</v>
      </c>
      <c r="B49" s="369" t="s">
        <v>524</v>
      </c>
      <c r="C49" s="369" t="s">
        <v>110</v>
      </c>
      <c r="D49" s="369"/>
      <c r="E49" s="371" t="s">
        <v>366</v>
      </c>
      <c r="F49" s="371" t="s">
        <v>366</v>
      </c>
      <c r="G49" s="111"/>
      <c r="H49" s="112"/>
    </row>
    <row r="50" spans="1:9" s="39" customFormat="1" ht="14.25" customHeight="1">
      <c r="A50" s="102" t="s">
        <v>198</v>
      </c>
      <c r="B50" s="369" t="s">
        <v>140</v>
      </c>
      <c r="C50" s="369" t="s">
        <v>110</v>
      </c>
      <c r="D50" s="369"/>
      <c r="E50" s="371" t="s">
        <v>366</v>
      </c>
      <c r="F50" s="371" t="s">
        <v>366</v>
      </c>
      <c r="G50" s="111"/>
    </row>
    <row r="51" spans="1:9" s="39" customFormat="1" ht="14.25" customHeight="1">
      <c r="A51" s="102" t="s">
        <v>198</v>
      </c>
      <c r="B51" s="369" t="s">
        <v>59</v>
      </c>
      <c r="C51" s="369" t="s">
        <v>110</v>
      </c>
      <c r="D51" s="369"/>
      <c r="E51" s="371" t="s">
        <v>366</v>
      </c>
      <c r="F51" s="371" t="s">
        <v>366</v>
      </c>
      <c r="G51" s="111"/>
    </row>
    <row r="52" spans="1:9" s="39" customFormat="1" ht="14.25" customHeight="1">
      <c r="A52" s="102" t="s">
        <v>198</v>
      </c>
      <c r="B52" s="369" t="s">
        <v>142</v>
      </c>
      <c r="C52" s="369" t="s">
        <v>110</v>
      </c>
      <c r="D52" s="369"/>
      <c r="E52" s="371" t="s">
        <v>366</v>
      </c>
      <c r="F52" s="371" t="s">
        <v>366</v>
      </c>
      <c r="G52" s="111"/>
    </row>
    <row r="53" spans="1:9" s="39" customFormat="1" ht="14.25" customHeight="1">
      <c r="A53" s="102" t="s">
        <v>198</v>
      </c>
      <c r="B53" s="369" t="s">
        <v>38</v>
      </c>
      <c r="C53" s="369" t="s">
        <v>110</v>
      </c>
      <c r="D53" s="369"/>
      <c r="E53" s="371" t="s">
        <v>366</v>
      </c>
      <c r="F53" s="371" t="s">
        <v>366</v>
      </c>
      <c r="G53" s="111"/>
    </row>
    <row r="54" spans="1:9" s="39" customFormat="1" ht="14.25" customHeight="1">
      <c r="A54" s="102" t="s">
        <v>198</v>
      </c>
      <c r="B54" s="369" t="s">
        <v>39</v>
      </c>
      <c r="C54" s="369" t="s">
        <v>110</v>
      </c>
      <c r="D54" s="369"/>
      <c r="E54" s="371" t="s">
        <v>366</v>
      </c>
      <c r="F54" s="371" t="s">
        <v>366</v>
      </c>
      <c r="G54" s="111"/>
    </row>
    <row r="55" spans="1:9" s="39" customFormat="1" ht="14.25" customHeight="1">
      <c r="A55" s="102" t="s">
        <v>198</v>
      </c>
      <c r="B55" s="369" t="s">
        <v>199</v>
      </c>
      <c r="C55" s="369" t="s">
        <v>110</v>
      </c>
      <c r="D55" s="369"/>
      <c r="E55" s="371" t="s">
        <v>366</v>
      </c>
      <c r="F55" s="371" t="s">
        <v>366</v>
      </c>
      <c r="G55" s="111"/>
    </row>
    <row r="56" spans="1:9" s="39" customFormat="1" ht="14.25" customHeight="1">
      <c r="A56" s="102" t="s">
        <v>198</v>
      </c>
      <c r="B56" s="369" t="s">
        <v>141</v>
      </c>
      <c r="C56" s="369" t="s">
        <v>110</v>
      </c>
      <c r="D56" s="369"/>
      <c r="E56" s="371" t="s">
        <v>366</v>
      </c>
      <c r="F56" s="371" t="s">
        <v>366</v>
      </c>
      <c r="G56" s="111"/>
    </row>
    <row r="57" spans="1:9" s="39" customFormat="1" ht="14.25" customHeight="1">
      <c r="A57" s="102" t="s">
        <v>490</v>
      </c>
      <c r="B57" s="369" t="s">
        <v>139</v>
      </c>
      <c r="C57" s="369" t="s">
        <v>110</v>
      </c>
      <c r="D57" s="369"/>
      <c r="E57" s="371" t="s">
        <v>366</v>
      </c>
      <c r="F57" s="371" t="s">
        <v>366</v>
      </c>
      <c r="G57" s="111"/>
    </row>
    <row r="58" spans="1:9" s="39" customFormat="1" ht="14.25" customHeight="1">
      <c r="A58" s="102" t="s">
        <v>428</v>
      </c>
      <c r="B58" s="369" t="s">
        <v>268</v>
      </c>
      <c r="C58" s="369" t="s">
        <v>103</v>
      </c>
      <c r="D58" s="369"/>
      <c r="E58" s="371" t="s">
        <v>366</v>
      </c>
      <c r="F58" s="371" t="s">
        <v>366</v>
      </c>
      <c r="G58" s="111"/>
    </row>
    <row r="59" spans="1:9" s="39" customFormat="1" ht="14.25" customHeight="1">
      <c r="A59" s="102" t="s">
        <v>428</v>
      </c>
      <c r="B59" s="369" t="s">
        <v>124</v>
      </c>
      <c r="C59" s="369" t="s">
        <v>103</v>
      </c>
      <c r="D59" s="369"/>
      <c r="E59" s="371" t="s">
        <v>366</v>
      </c>
      <c r="F59" s="371" t="s">
        <v>366</v>
      </c>
      <c r="G59" s="111"/>
    </row>
    <row r="60" spans="1:9" s="39" customFormat="1" ht="14.25" customHeight="1">
      <c r="A60" s="107" t="s">
        <v>428</v>
      </c>
      <c r="B60" s="371" t="s">
        <v>436</v>
      </c>
      <c r="C60" s="369"/>
      <c r="D60" s="369"/>
      <c r="E60" s="371" t="s">
        <v>366</v>
      </c>
      <c r="F60" s="371" t="s">
        <v>366</v>
      </c>
      <c r="G60" s="111"/>
    </row>
    <row r="61" spans="1:9" s="196" customFormat="1" ht="24.95" customHeight="1">
      <c r="A61" s="327"/>
      <c r="B61" s="327"/>
      <c r="C61" s="327"/>
      <c r="D61" s="327"/>
      <c r="E61" s="741" t="s">
        <v>441</v>
      </c>
      <c r="F61" s="741"/>
      <c r="G61" s="111"/>
      <c r="H61" s="111"/>
      <c r="I61" s="111"/>
    </row>
    <row r="62" spans="1:9" ht="18" customHeight="1">
      <c r="A62" s="739"/>
      <c r="B62" s="739"/>
      <c r="C62" s="739"/>
      <c r="D62" s="739"/>
      <c r="E62" s="739"/>
      <c r="F62" s="739"/>
    </row>
    <row r="63" spans="1:9" ht="15.75" thickBot="1">
      <c r="A63" s="105" t="s">
        <v>134</v>
      </c>
      <c r="B63" s="105" t="s">
        <v>291</v>
      </c>
      <c r="C63" s="106" t="s">
        <v>91</v>
      </c>
      <c r="D63" s="106" t="s">
        <v>109</v>
      </c>
      <c r="E63" s="106" t="s">
        <v>96</v>
      </c>
      <c r="F63" s="106" t="s">
        <v>92</v>
      </c>
      <c r="G63" s="54"/>
      <c r="H63" s="53"/>
    </row>
    <row r="64" spans="1:9" s="39" customFormat="1" ht="14.25" customHeight="1" thickTop="1">
      <c r="A64" s="113" t="s">
        <v>483</v>
      </c>
      <c r="B64" s="368" t="s">
        <v>508</v>
      </c>
      <c r="C64" s="368" t="s">
        <v>110</v>
      </c>
      <c r="D64" s="368"/>
      <c r="E64" s="371" t="s">
        <v>366</v>
      </c>
      <c r="F64" s="371" t="s">
        <v>366</v>
      </c>
      <c r="G64" s="111"/>
    </row>
    <row r="65" spans="1:8" s="39" customFormat="1" ht="28.5" customHeight="1">
      <c r="A65" s="436" t="s">
        <v>506</v>
      </c>
      <c r="B65" s="369" t="s">
        <v>509</v>
      </c>
      <c r="C65" s="369" t="s">
        <v>110</v>
      </c>
      <c r="D65" s="369"/>
      <c r="E65" s="371" t="s">
        <v>366</v>
      </c>
      <c r="F65" s="371" t="s">
        <v>366</v>
      </c>
      <c r="G65" s="111"/>
    </row>
    <row r="66" spans="1:8" s="39" customFormat="1" ht="14.25" customHeight="1">
      <c r="A66" s="103" t="s">
        <v>7</v>
      </c>
      <c r="B66" s="370" t="s">
        <v>269</v>
      </c>
      <c r="C66" s="369" t="s">
        <v>110</v>
      </c>
      <c r="D66" s="369"/>
      <c r="E66" s="371" t="s">
        <v>366</v>
      </c>
      <c r="F66" s="371" t="s">
        <v>366</v>
      </c>
      <c r="G66" s="114"/>
      <c r="H66" s="115"/>
    </row>
    <row r="67" spans="1:8" s="39" customFormat="1" ht="14.25" customHeight="1">
      <c r="A67" s="103" t="s">
        <v>7</v>
      </c>
      <c r="B67" s="370" t="s">
        <v>243</v>
      </c>
      <c r="C67" s="369" t="s">
        <v>110</v>
      </c>
      <c r="D67" s="369"/>
      <c r="E67" s="371" t="s">
        <v>366</v>
      </c>
      <c r="F67" s="371" t="s">
        <v>366</v>
      </c>
      <c r="G67" s="111"/>
    </row>
    <row r="68" spans="1:8" s="39" customFormat="1" ht="14.25" customHeight="1">
      <c r="A68" s="103" t="s">
        <v>7</v>
      </c>
      <c r="B68" s="369" t="s">
        <v>244</v>
      </c>
      <c r="C68" s="369" t="s">
        <v>110</v>
      </c>
      <c r="D68" s="369"/>
      <c r="E68" s="371" t="s">
        <v>366</v>
      </c>
      <c r="F68" s="371" t="s">
        <v>366</v>
      </c>
      <c r="G68" s="111"/>
    </row>
    <row r="69" spans="1:8" s="39" customFormat="1" ht="14.25" customHeight="1">
      <c r="A69" s="103" t="s">
        <v>7</v>
      </c>
      <c r="B69" s="371" t="s">
        <v>241</v>
      </c>
      <c r="C69" s="369"/>
      <c r="D69" s="369"/>
      <c r="E69" s="371" t="s">
        <v>366</v>
      </c>
      <c r="F69" s="371" t="s">
        <v>366</v>
      </c>
      <c r="G69" s="111"/>
    </row>
    <row r="70" spans="1:8" s="39" customFormat="1" ht="14.25" customHeight="1">
      <c r="A70" s="103" t="s">
        <v>7</v>
      </c>
      <c r="B70" s="371" t="s">
        <v>242</v>
      </c>
      <c r="C70" s="369" t="s">
        <v>110</v>
      </c>
      <c r="D70" s="369"/>
      <c r="E70" s="371" t="s">
        <v>366</v>
      </c>
      <c r="F70" s="371" t="s">
        <v>366</v>
      </c>
      <c r="G70" s="111"/>
    </row>
    <row r="71" spans="1:8" s="39" customFormat="1" ht="14.25" customHeight="1">
      <c r="A71" s="103" t="s">
        <v>7</v>
      </c>
      <c r="B71" s="371" t="s">
        <v>145</v>
      </c>
      <c r="C71" s="369" t="s">
        <v>110</v>
      </c>
      <c r="D71" s="369"/>
      <c r="E71" s="371" t="s">
        <v>366</v>
      </c>
      <c r="F71" s="371" t="s">
        <v>366</v>
      </c>
      <c r="G71" s="111"/>
    </row>
    <row r="72" spans="1:8" s="39" customFormat="1" ht="14.25" customHeight="1">
      <c r="A72" s="103" t="s">
        <v>486</v>
      </c>
      <c r="B72" s="371" t="s">
        <v>193</v>
      </c>
      <c r="C72" s="369"/>
      <c r="D72" s="369"/>
      <c r="E72" s="371" t="s">
        <v>366</v>
      </c>
      <c r="F72" s="371" t="s">
        <v>366</v>
      </c>
      <c r="G72" s="111"/>
    </row>
    <row r="73" spans="1:8" s="39" customFormat="1" ht="14.25" customHeight="1">
      <c r="A73" s="103" t="s">
        <v>486</v>
      </c>
      <c r="B73" s="371" t="s">
        <v>192</v>
      </c>
      <c r="C73" s="369" t="s">
        <v>110</v>
      </c>
      <c r="D73" s="369"/>
      <c r="E73" s="371" t="s">
        <v>366</v>
      </c>
      <c r="F73" s="371" t="s">
        <v>366</v>
      </c>
      <c r="G73" s="111"/>
    </row>
    <row r="74" spans="1:8" s="39" customFormat="1" ht="14.25" customHeight="1">
      <c r="A74" s="103" t="s">
        <v>487</v>
      </c>
      <c r="B74" s="371" t="s">
        <v>194</v>
      </c>
      <c r="C74" s="369"/>
      <c r="D74" s="369"/>
      <c r="E74" s="371" t="s">
        <v>366</v>
      </c>
      <c r="F74" s="371" t="s">
        <v>366</v>
      </c>
      <c r="G74" s="111"/>
    </row>
    <row r="75" spans="1:8" s="39" customFormat="1" ht="14.25" customHeight="1">
      <c r="A75" s="103" t="s">
        <v>106</v>
      </c>
      <c r="B75" s="369" t="s">
        <v>104</v>
      </c>
      <c r="C75" s="369" t="s">
        <v>110</v>
      </c>
      <c r="D75" s="369"/>
      <c r="E75" s="371" t="s">
        <v>366</v>
      </c>
      <c r="F75" s="371" t="s">
        <v>366</v>
      </c>
      <c r="G75" s="111"/>
    </row>
    <row r="76" spans="1:8" s="39" customFormat="1" ht="14.25" customHeight="1">
      <c r="A76" s="103" t="s">
        <v>198</v>
      </c>
      <c r="B76" s="369" t="s">
        <v>245</v>
      </c>
      <c r="C76" s="369" t="s">
        <v>110</v>
      </c>
      <c r="D76" s="369"/>
      <c r="E76" s="371" t="s">
        <v>366</v>
      </c>
      <c r="F76" s="371" t="s">
        <v>366</v>
      </c>
      <c r="G76" s="111"/>
    </row>
    <row r="77" spans="1:8" s="39" customFormat="1" ht="14.25" customHeight="1">
      <c r="A77" s="103" t="s">
        <v>198</v>
      </c>
      <c r="B77" s="369" t="s">
        <v>246</v>
      </c>
      <c r="C77" s="369" t="s">
        <v>110</v>
      </c>
      <c r="D77" s="369"/>
      <c r="E77" s="371" t="s">
        <v>366</v>
      </c>
      <c r="F77" s="371" t="s">
        <v>366</v>
      </c>
      <c r="G77" s="111"/>
    </row>
    <row r="78" spans="1:8" s="39" customFormat="1" ht="14.25" customHeight="1">
      <c r="A78" s="103" t="s">
        <v>198</v>
      </c>
      <c r="B78" s="369" t="s">
        <v>105</v>
      </c>
      <c r="C78" s="369" t="s">
        <v>110</v>
      </c>
      <c r="D78" s="369"/>
      <c r="E78" s="371" t="s">
        <v>366</v>
      </c>
      <c r="F78" s="371" t="s">
        <v>366</v>
      </c>
      <c r="G78" s="114"/>
      <c r="H78" s="115"/>
    </row>
    <row r="79" spans="1:8" s="39" customFormat="1" ht="14.25" customHeight="1">
      <c r="A79" s="103" t="s">
        <v>490</v>
      </c>
      <c r="B79" s="369" t="s">
        <v>247</v>
      </c>
      <c r="C79" s="369" t="s">
        <v>110</v>
      </c>
      <c r="D79" s="369"/>
      <c r="E79" s="371" t="s">
        <v>366</v>
      </c>
      <c r="F79" s="371" t="s">
        <v>366</v>
      </c>
      <c r="G79" s="114"/>
      <c r="H79" s="115"/>
    </row>
    <row r="80" spans="1:8" s="39" customFormat="1" ht="14.25" customHeight="1">
      <c r="A80" s="103" t="s">
        <v>490</v>
      </c>
      <c r="B80" s="369" t="s">
        <v>248</v>
      </c>
      <c r="C80" s="369" t="s">
        <v>110</v>
      </c>
      <c r="D80" s="369"/>
      <c r="E80" s="371" t="s">
        <v>366</v>
      </c>
      <c r="F80" s="371" t="s">
        <v>366</v>
      </c>
      <c r="G80" s="114"/>
      <c r="H80" s="115"/>
    </row>
    <row r="81" spans="1:9" s="39" customFormat="1" ht="14.25" customHeight="1">
      <c r="A81" s="103" t="s">
        <v>428</v>
      </c>
      <c r="B81" s="369" t="s">
        <v>123</v>
      </c>
      <c r="C81" s="369" t="s">
        <v>110</v>
      </c>
      <c r="D81" s="369"/>
      <c r="E81" s="371" t="s">
        <v>366</v>
      </c>
      <c r="F81" s="371" t="s">
        <v>366</v>
      </c>
      <c r="G81" s="114"/>
      <c r="H81" s="115"/>
    </row>
    <row r="82" spans="1:9" s="39" customFormat="1" ht="14.25" customHeight="1">
      <c r="A82" s="103" t="s">
        <v>428</v>
      </c>
      <c r="B82" s="369" t="s">
        <v>146</v>
      </c>
      <c r="C82" s="369" t="s">
        <v>147</v>
      </c>
      <c r="D82" s="369"/>
      <c r="E82" s="371" t="s">
        <v>366</v>
      </c>
      <c r="F82" s="371" t="s">
        <v>366</v>
      </c>
      <c r="G82" s="114"/>
      <c r="H82" s="115"/>
    </row>
    <row r="83" spans="1:9" s="39" customFormat="1" ht="14.25" customHeight="1">
      <c r="A83" s="103" t="s">
        <v>428</v>
      </c>
      <c r="B83" s="369" t="s">
        <v>129</v>
      </c>
      <c r="C83" s="369" t="s">
        <v>147</v>
      </c>
      <c r="D83" s="369"/>
      <c r="E83" s="371" t="s">
        <v>366</v>
      </c>
      <c r="F83" s="371" t="s">
        <v>366</v>
      </c>
      <c r="G83" s="114"/>
      <c r="H83" s="115"/>
    </row>
    <row r="84" spans="1:9" s="39" customFormat="1" ht="14.25" customHeight="1">
      <c r="A84" s="103" t="s">
        <v>428</v>
      </c>
      <c r="B84" s="369" t="s">
        <v>518</v>
      </c>
      <c r="C84" s="369"/>
      <c r="D84" s="369"/>
      <c r="E84" s="371" t="s">
        <v>366</v>
      </c>
      <c r="F84" s="371" t="s">
        <v>366</v>
      </c>
      <c r="G84" s="111"/>
    </row>
    <row r="85" spans="1:9" s="39" customFormat="1" ht="14.25" customHeight="1">
      <c r="A85" s="103" t="s">
        <v>428</v>
      </c>
      <c r="B85" s="369" t="s">
        <v>519</v>
      </c>
      <c r="C85" s="369"/>
      <c r="D85" s="369"/>
      <c r="E85" s="371" t="s">
        <v>366</v>
      </c>
      <c r="F85" s="371" t="s">
        <v>366</v>
      </c>
      <c r="G85" s="111"/>
    </row>
    <row r="86" spans="1:9" s="39" customFormat="1" ht="14.25" customHeight="1">
      <c r="A86" s="103" t="s">
        <v>428</v>
      </c>
      <c r="B86" s="369" t="s">
        <v>520</v>
      </c>
      <c r="C86" s="369"/>
      <c r="D86" s="369"/>
      <c r="E86" s="371" t="s">
        <v>366</v>
      </c>
      <c r="F86" s="371" t="s">
        <v>366</v>
      </c>
      <c r="G86" s="111"/>
    </row>
    <row r="87" spans="1:9" s="39" customFormat="1" ht="14.25" customHeight="1">
      <c r="A87" s="103" t="s">
        <v>428</v>
      </c>
      <c r="B87" s="372" t="s">
        <v>436</v>
      </c>
      <c r="C87" s="376"/>
      <c r="D87" s="376"/>
      <c r="E87" s="371" t="s">
        <v>366</v>
      </c>
      <c r="F87" s="371" t="s">
        <v>366</v>
      </c>
      <c r="G87" s="111"/>
    </row>
    <row r="88" spans="1:9" s="196" customFormat="1" ht="24.95" customHeight="1">
      <c r="A88" s="327"/>
      <c r="B88" s="327"/>
      <c r="C88" s="327"/>
      <c r="D88" s="327"/>
      <c r="E88" s="327"/>
      <c r="F88" s="379" t="s">
        <v>440</v>
      </c>
      <c r="G88" s="111"/>
      <c r="H88" s="111"/>
      <c r="I88" s="111"/>
    </row>
    <row r="89" spans="1:9" ht="18" customHeight="1">
      <c r="A89" s="739"/>
      <c r="B89" s="739"/>
      <c r="C89" s="739"/>
      <c r="D89" s="739"/>
      <c r="E89" s="739"/>
      <c r="F89" s="739"/>
    </row>
    <row r="90" spans="1:9" ht="18" customHeight="1">
      <c r="A90" s="747" t="s">
        <v>167</v>
      </c>
      <c r="B90" s="747"/>
      <c r="C90" s="747"/>
      <c r="D90" s="747"/>
      <c r="E90" s="747"/>
      <c r="F90" s="747"/>
    </row>
    <row r="91" spans="1:9">
      <c r="A91" s="740" t="s">
        <v>121</v>
      </c>
      <c r="B91" s="740"/>
      <c r="C91" s="328"/>
      <c r="D91" s="328"/>
      <c r="E91" s="328"/>
      <c r="F91" s="328"/>
    </row>
    <row r="92" spans="1:9">
      <c r="A92" s="740" t="s">
        <v>113</v>
      </c>
      <c r="B92" s="742"/>
      <c r="C92" s="328"/>
      <c r="D92" s="328"/>
      <c r="E92" s="328"/>
      <c r="F92" s="328"/>
    </row>
    <row r="93" spans="1:9">
      <c r="A93" s="740" t="s">
        <v>114</v>
      </c>
      <c r="B93" s="742"/>
      <c r="C93" s="328"/>
      <c r="D93" s="328"/>
      <c r="E93" s="328"/>
      <c r="F93" s="328"/>
    </row>
    <row r="94" spans="1:9">
      <c r="A94" s="740" t="s">
        <v>119</v>
      </c>
      <c r="B94" s="740"/>
      <c r="C94" s="328"/>
      <c r="D94" s="328"/>
      <c r="E94" s="328"/>
      <c r="F94" s="328"/>
    </row>
    <row r="95" spans="1:9">
      <c r="A95" s="740" t="s">
        <v>120</v>
      </c>
      <c r="B95" s="742"/>
      <c r="C95" s="328"/>
      <c r="D95" s="328"/>
      <c r="E95" s="328"/>
      <c r="F95" s="328"/>
    </row>
    <row r="96" spans="1:9">
      <c r="A96" s="740" t="s">
        <v>292</v>
      </c>
      <c r="B96" s="740"/>
      <c r="C96" s="740"/>
      <c r="D96" s="740"/>
      <c r="E96" s="740"/>
      <c r="F96" s="740"/>
    </row>
    <row r="97" spans="1:6">
      <c r="A97" s="754" t="s">
        <v>122</v>
      </c>
      <c r="B97" s="754"/>
      <c r="C97" s="328"/>
      <c r="D97" s="328"/>
      <c r="E97" s="328"/>
      <c r="F97" s="328"/>
    </row>
    <row r="98" spans="1:6" ht="18" customHeight="1">
      <c r="A98" s="752"/>
      <c r="B98" s="753"/>
      <c r="C98" s="328"/>
      <c r="D98" s="328"/>
      <c r="E98" s="328"/>
      <c r="F98" s="328"/>
    </row>
  </sheetData>
  <mergeCells count="24">
    <mergeCell ref="A98:B98"/>
    <mergeCell ref="A95:B95"/>
    <mergeCell ref="A97:B97"/>
    <mergeCell ref="A9:F9"/>
    <mergeCell ref="A89:F89"/>
    <mergeCell ref="A90:F90"/>
    <mergeCell ref="A91:B91"/>
    <mergeCell ref="A1:E1"/>
    <mergeCell ref="A11:F11"/>
    <mergeCell ref="C4:D4"/>
    <mergeCell ref="A92:B92"/>
    <mergeCell ref="A10:F10"/>
    <mergeCell ref="C7:D7"/>
    <mergeCell ref="C6:D6"/>
    <mergeCell ref="C8:D8"/>
    <mergeCell ref="A34:F34"/>
    <mergeCell ref="A2:F2"/>
    <mergeCell ref="C5:D5"/>
    <mergeCell ref="A62:F62"/>
    <mergeCell ref="A96:F96"/>
    <mergeCell ref="E61:F61"/>
    <mergeCell ref="E33:F33"/>
    <mergeCell ref="A94:B94"/>
    <mergeCell ref="A93:B93"/>
  </mergeCells>
  <dataValidations count="2">
    <dataValidation type="list" allowBlank="1" showInputMessage="1" showErrorMessage="1" sqref="E13:E32 E64:E87 E36:E60">
      <formula1>ExpectedChange</formula1>
    </dataValidation>
    <dataValidation type="list" allowBlank="1" showInputMessage="1" showErrorMessage="1" sqref="F13:F32 F64:F87 F36:F60">
      <formula1>Timeframe</formula1>
    </dataValidation>
  </dataValidations>
  <hyperlinks>
    <hyperlink ref="A6" location="Vulnerability" display="Vulnerability indicators"/>
    <hyperlink ref="A8" location="Outcome" display="Ü Outcome-related indicators"/>
    <hyperlink ref="A91" r:id="rId1" display="EUROSTAT Urban Audit Database"/>
    <hyperlink ref="A93" r:id="rId2" display="EEA's Map book urban vulnerability to climate change – Factsheets"/>
    <hyperlink ref="A92" r:id="rId3"/>
    <hyperlink ref="A95" r:id="rId4" display="World Council on City Data Open Data Portal (incl.  urban indicators)"/>
    <hyperlink ref="A5" location="'Signatory Scoreboard'!E11" display="Ü Process-based indicators"/>
    <hyperlink ref="A94:B94" r:id="rId5" display="Urban Vulnerability Indicators Technical Report (ETC-CCA &amp; ETC-SIA, 2012)"/>
    <hyperlink ref="A97:B97" r:id="rId6" display="Planning for Adaptation to Climate Change  –  Guidelines for Municipalities (ACT Life project, 2013)"/>
    <hyperlink ref="A7" location="Impact" display="Ü Impact-related indicators"/>
    <hyperlink ref="F6" location="Vulnerability" display="Ü"/>
    <hyperlink ref="F8" location="Outcome" display="Ü Outcome-related indicators"/>
    <hyperlink ref="F5" location="'Signatory Scoreboard'!E11" display="Ü Process-based indicators"/>
    <hyperlink ref="F7" location="Impact" display="Ü Impact-related indicators"/>
    <hyperlink ref="A96:B96" r:id="rId7" location="iso:std:iso:37120:ed-1:v1:en" display="ISO 37120 Sustainable Development of Communities: Indicators for City Services and Quality of Life (ISO May 2014)"/>
    <hyperlink ref="F1" location="Home!A1" display="y HOME"/>
    <hyperlink ref="F88" location="Actions!A1" display="Ü ACTIONS"/>
    <hyperlink ref="E61" location="'Risks &amp; Vulnerabilities'!A1" display="Ü RISKS &amp; VULNERABILITIES"/>
    <hyperlink ref="E33" location="'Risks &amp; Vulnerabilities'!A1" display="Ü RISKS &amp; VULNERABILITIES"/>
  </hyperlinks>
  <printOptions horizontalCentered="1"/>
  <pageMargins left="0.70866141732283472" right="0.70866141732283472" top="0.35433070866141736" bottom="0.35433070866141736" header="0.31496062992125984" footer="0.31496062992125984"/>
  <pageSetup paperSize="9" scale="61" fitToHeight="0" orientation="landscape" r:id="rId8"/>
  <rowBreaks count="2" manualBreakCount="2">
    <brk id="34" max="5" man="1"/>
    <brk id="62" max="5" man="1"/>
  </rowBreaks>
  <tableParts count="3">
    <tablePart r:id="rId9"/>
    <tablePart r:id="rId10"/>
    <tablePart r:id="rId11"/>
  </tableParts>
</worksheet>
</file>

<file path=xl/worksheets/sheet9.xml><?xml version="1.0" encoding="utf-8"?>
<worksheet xmlns="http://schemas.openxmlformats.org/spreadsheetml/2006/main" xmlns:r="http://schemas.openxmlformats.org/officeDocument/2006/relationships">
  <sheetPr codeName="Feuil8">
    <tabColor rgb="FF7B7B7B"/>
    <pageSetUpPr fitToPage="1"/>
  </sheetPr>
  <dimension ref="A1:B48"/>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ColWidth="11" defaultRowHeight="14.25"/>
  <cols>
    <col min="1" max="1" width="22.125" style="5" customWidth="1"/>
    <col min="2" max="2" width="121.625" style="5" customWidth="1"/>
    <col min="3" max="16384" width="11" style="5"/>
  </cols>
  <sheetData>
    <row r="1" spans="1:2" ht="32.1" customHeight="1">
      <c r="A1" s="395" t="s">
        <v>55</v>
      </c>
      <c r="B1" s="326" t="s">
        <v>321</v>
      </c>
    </row>
    <row r="2" spans="1:2" ht="18" customHeight="1">
      <c r="A2" s="8" t="s">
        <v>220</v>
      </c>
      <c r="B2" s="8"/>
    </row>
    <row r="3" spans="1:2" ht="9.9499999999999993" customHeight="1">
      <c r="A3" s="756"/>
      <c r="B3" s="756"/>
    </row>
    <row r="4" spans="1:2" ht="25.5">
      <c r="A4" s="430" t="s">
        <v>157</v>
      </c>
      <c r="B4" s="117" t="s">
        <v>205</v>
      </c>
    </row>
    <row r="5" spans="1:2" ht="38.25">
      <c r="A5" s="431" t="s">
        <v>65</v>
      </c>
      <c r="B5" s="119" t="s">
        <v>204</v>
      </c>
    </row>
    <row r="6" spans="1:2" ht="25.5">
      <c r="A6" s="430" t="s">
        <v>66</v>
      </c>
      <c r="B6" s="117" t="s">
        <v>211</v>
      </c>
    </row>
    <row r="7" spans="1:2">
      <c r="A7" s="431" t="s">
        <v>158</v>
      </c>
      <c r="B7" s="119" t="s">
        <v>206</v>
      </c>
    </row>
    <row r="8" spans="1:2">
      <c r="A8" s="430" t="s">
        <v>67</v>
      </c>
      <c r="B8" s="117" t="s">
        <v>260</v>
      </c>
    </row>
    <row r="9" spans="1:2" ht="38.25">
      <c r="A9" s="431" t="s">
        <v>210</v>
      </c>
      <c r="B9" s="119" t="s">
        <v>259</v>
      </c>
    </row>
    <row r="10" spans="1:2" ht="38.25">
      <c r="A10" s="430" t="s">
        <v>209</v>
      </c>
      <c r="B10" s="117" t="s">
        <v>207</v>
      </c>
    </row>
    <row r="11" spans="1:2" ht="14.25" customHeight="1">
      <c r="A11" s="758"/>
      <c r="B11" s="758"/>
    </row>
    <row r="12" spans="1:2" ht="18" customHeight="1">
      <c r="A12" s="757" t="s">
        <v>222</v>
      </c>
      <c r="B12" s="757"/>
    </row>
    <row r="13" spans="1:2" ht="9.9499999999999993" customHeight="1"/>
    <row r="14" spans="1:2" ht="25.5">
      <c r="A14" s="116" t="s">
        <v>93</v>
      </c>
      <c r="B14" s="117" t="s">
        <v>219</v>
      </c>
    </row>
    <row r="15" spans="1:2">
      <c r="A15" s="118" t="s">
        <v>217</v>
      </c>
      <c r="B15" s="119" t="s">
        <v>218</v>
      </c>
    </row>
    <row r="16" spans="1:2">
      <c r="A16" s="116" t="s">
        <v>228</v>
      </c>
      <c r="B16" s="117" t="s">
        <v>227</v>
      </c>
    </row>
    <row r="17" spans="1:2">
      <c r="A17" s="758"/>
      <c r="B17" s="758"/>
    </row>
    <row r="18" spans="1:2" ht="18" customHeight="1">
      <c r="A18" s="757" t="s">
        <v>221</v>
      </c>
      <c r="B18" s="757"/>
    </row>
    <row r="19" spans="1:2" ht="9.9499999999999993" customHeight="1"/>
    <row r="20" spans="1:2" ht="51">
      <c r="A20" s="116" t="s">
        <v>249</v>
      </c>
      <c r="B20" s="117" t="s">
        <v>250</v>
      </c>
    </row>
    <row r="21" spans="1:2" ht="25.5">
      <c r="A21" s="118" t="s">
        <v>168</v>
      </c>
      <c r="B21" s="119" t="s">
        <v>225</v>
      </c>
    </row>
    <row r="22" spans="1:2">
      <c r="A22" s="116" t="s">
        <v>169</v>
      </c>
      <c r="B22" s="117" t="s">
        <v>212</v>
      </c>
    </row>
    <row r="23" spans="1:2" ht="25.5">
      <c r="A23" s="118" t="s">
        <v>213</v>
      </c>
      <c r="B23" s="119" t="s">
        <v>214</v>
      </c>
    </row>
    <row r="24" spans="1:2" ht="25.5">
      <c r="A24" s="116" t="s">
        <v>223</v>
      </c>
      <c r="B24" s="117" t="s">
        <v>224</v>
      </c>
    </row>
    <row r="25" spans="1:2">
      <c r="A25" s="118" t="s">
        <v>203</v>
      </c>
      <c r="B25" s="119" t="s">
        <v>229</v>
      </c>
    </row>
    <row r="26" spans="1:2" ht="28.5" customHeight="1">
      <c r="A26" s="116" t="s">
        <v>159</v>
      </c>
      <c r="B26" s="117" t="s">
        <v>208</v>
      </c>
    </row>
    <row r="27" spans="1:2" ht="14.25" customHeight="1">
      <c r="A27" s="758"/>
      <c r="B27" s="758"/>
    </row>
    <row r="28" spans="1:2" ht="18" customHeight="1">
      <c r="A28" s="757" t="s">
        <v>215</v>
      </c>
      <c r="B28" s="757"/>
    </row>
    <row r="29" spans="1:2" ht="9.9499999999999993" customHeight="1"/>
    <row r="30" spans="1:2">
      <c r="A30" s="116" t="s">
        <v>483</v>
      </c>
      <c r="B30" s="117" t="s">
        <v>491</v>
      </c>
    </row>
    <row r="31" spans="1:2" ht="25.5">
      <c r="A31" s="118" t="s">
        <v>484</v>
      </c>
      <c r="B31" s="119" t="s">
        <v>492</v>
      </c>
    </row>
    <row r="32" spans="1:2" ht="25.5">
      <c r="A32" s="116" t="s">
        <v>485</v>
      </c>
      <c r="B32" s="117" t="s">
        <v>493</v>
      </c>
    </row>
    <row r="33" spans="1:2" ht="38.25">
      <c r="A33" s="118" t="s">
        <v>486</v>
      </c>
      <c r="B33" s="119" t="s">
        <v>494</v>
      </c>
    </row>
    <row r="34" spans="1:2" ht="25.5">
      <c r="A34" s="116" t="s">
        <v>487</v>
      </c>
      <c r="B34" s="117" t="s">
        <v>495</v>
      </c>
    </row>
    <row r="35" spans="1:2" ht="38.25">
      <c r="A35" s="118" t="s">
        <v>7</v>
      </c>
      <c r="B35" s="119" t="s">
        <v>496</v>
      </c>
    </row>
    <row r="36" spans="1:2" ht="38.25">
      <c r="A36" s="116" t="s">
        <v>198</v>
      </c>
      <c r="B36" s="117" t="s">
        <v>497</v>
      </c>
    </row>
    <row r="37" spans="1:2" ht="28.5" customHeight="1">
      <c r="A37" s="118" t="s">
        <v>128</v>
      </c>
      <c r="B37" s="119" t="s">
        <v>498</v>
      </c>
    </row>
    <row r="38" spans="1:2" ht="51">
      <c r="A38" s="116" t="s">
        <v>488</v>
      </c>
      <c r="B38" s="117" t="s">
        <v>499</v>
      </c>
    </row>
    <row r="39" spans="1:2" ht="42.75" customHeight="1">
      <c r="A39" s="118" t="s">
        <v>489</v>
      </c>
      <c r="B39" s="119" t="s">
        <v>500</v>
      </c>
    </row>
    <row r="40" spans="1:2" ht="25.5">
      <c r="A40" s="116" t="s">
        <v>490</v>
      </c>
      <c r="B40" s="117" t="s">
        <v>501</v>
      </c>
    </row>
    <row r="41" spans="1:2">
      <c r="A41" s="118" t="s">
        <v>428</v>
      </c>
      <c r="B41" s="119" t="s">
        <v>528</v>
      </c>
    </row>
    <row r="42" spans="1:2">
      <c r="A42" s="99"/>
      <c r="B42" s="99"/>
    </row>
    <row r="43" spans="1:2" ht="18" customHeight="1">
      <c r="A43" s="757" t="s">
        <v>216</v>
      </c>
      <c r="B43" s="757"/>
    </row>
    <row r="44" spans="1:2" ht="9.9499999999999993" customHeight="1"/>
    <row r="45" spans="1:2">
      <c r="A45" s="439"/>
      <c r="B45" s="438" t="s">
        <v>201</v>
      </c>
    </row>
    <row r="46" spans="1:2">
      <c r="A46" s="439"/>
      <c r="B46" s="438" t="s">
        <v>202</v>
      </c>
    </row>
    <row r="47" spans="1:2">
      <c r="A47" s="439"/>
      <c r="B47" s="433" t="s">
        <v>502</v>
      </c>
    </row>
    <row r="48" spans="1:2">
      <c r="A48" s="439"/>
      <c r="B48" s="433" t="s">
        <v>503</v>
      </c>
    </row>
  </sheetData>
  <mergeCells count="8">
    <mergeCell ref="A3:B3"/>
    <mergeCell ref="A28:B28"/>
    <mergeCell ref="A43:B43"/>
    <mergeCell ref="A18:B18"/>
    <mergeCell ref="A12:B12"/>
    <mergeCell ref="A11:B11"/>
    <mergeCell ref="A27:B27"/>
    <mergeCell ref="A17:B17"/>
  </mergeCells>
  <hyperlinks>
    <hyperlink ref="B1" location="Home!A1" display="y HOME"/>
    <hyperlink ref="B45" r:id="rId1" display="IPCC Glossary of Terms"/>
    <hyperlink ref="B46" r:id="rId2"/>
    <hyperlink ref="B47" r:id="rId3"/>
    <hyperlink ref="B48" r:id="rId4"/>
  </hyperlinks>
  <printOptions horizontalCentered="1" verticalCentered="1"/>
  <pageMargins left="0.51181102362204722" right="0.51181102362204722" top="0.35433070866141736" bottom="0.35433070866141736" header="0.31496062992125984" footer="0.31496062992125984"/>
  <pageSetup paperSize="9" scale="65"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C754EF69CC447396707CDFA155F784005263AE7B1955CB40BF3B90D9706DBE57" ma:contentTypeVersion="3" ma:contentTypeDescription="Create a new document." ma:contentTypeScope="" ma:versionID="801611814e6d169575d1716d8a276b9f">
  <xsd:schema xmlns:xsd="http://www.w3.org/2001/XMLSchema" xmlns:xs="http://www.w3.org/2001/XMLSchema" xmlns:p="http://schemas.microsoft.com/office/2006/metadata/properties" xmlns:ns2="0ef35ed1-7672-41c6-b995-074fd153f41c" xmlns:ns3="7e255b86-8d55-41a7-92f9-aa7470bc9325" targetNamespace="http://schemas.microsoft.com/office/2006/metadata/properties" ma:root="true" ma:fieldsID="4efb1859883484499e86790cba18a455" ns2:_="" ns3:_="">
    <xsd:import namespace="0ef35ed1-7672-41c6-b995-074fd153f41c"/>
    <xsd:import namespace="7e255b86-8d55-41a7-92f9-aa7470bc9325"/>
    <xsd:element name="properties">
      <xsd:complexType>
        <xsd:sequence>
          <xsd:element name="documentManagement">
            <xsd:complexType>
              <xsd:all>
                <xsd:element ref="ns2:ProjectDocumentDescription" minOccurs="0"/>
                <xsd:element ref="ns2:ProjectDocumentCategory"/>
                <xsd:element ref="ns2:Year" minOccurs="0"/>
                <xsd:element ref="ns2:Country" minOccurs="0"/>
                <xsd:element ref="ns2:Subcategory" minOccurs="0"/>
                <xsd:element ref="ns2:EcofysConfidential" minOccurs="0"/>
                <xsd:element ref="ns3:SharedWithUsers" minOccurs="0"/>
                <xsd:element ref="ns3:SharingHintHash"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35ed1-7672-41c6-b995-074fd153f41c" elementFormDefault="qualified">
    <xsd:import namespace="http://schemas.microsoft.com/office/2006/documentManagement/types"/>
    <xsd:import namespace="http://schemas.microsoft.com/office/infopath/2007/PartnerControls"/>
    <xsd:element name="ProjectDocumentDescription" ma:index="8" nillable="true" ma:displayName="Document Description" ma:internalName="ProjectDocumentDescription">
      <xsd:simpleType>
        <xsd:restriction base="dms:Note">
          <xsd:maxLength value="255"/>
        </xsd:restriction>
      </xsd:simpleType>
    </xsd:element>
    <xsd:element name="ProjectDocumentCategory" ma:index="9" ma:displayName="Document Category" ma:default="No Category" ma:internalName="ProjectDocumentCategory">
      <xsd:simpleType>
        <xsd:restriction base="dms:Choice">
          <xsd:enumeration value="Proposal"/>
          <xsd:enumeration value="QCL"/>
          <xsd:enumeration value="Budget"/>
          <xsd:enumeration value="Contract"/>
          <xsd:enumeration value="Communication"/>
          <xsd:enumeration value="Minutes"/>
          <xsd:enumeration value="Data"/>
          <xsd:enumeration value="Report"/>
          <xsd:enumeration value="Background information"/>
          <xsd:enumeration value="Invoice"/>
          <xsd:enumeration value="Planning and control"/>
          <xsd:enumeration value="Presentation"/>
          <xsd:enumeration value="Image"/>
          <xsd:enumeration value="Sub-contract"/>
          <xsd:enumeration value="Drawing"/>
          <xsd:enumeration value="Analysis"/>
          <xsd:enumeration value="CV"/>
          <xsd:enumeration value="No Category"/>
          <xsd:enumeration value="Tender document"/>
          <xsd:enumeration value="Travel"/>
        </xsd:restriction>
      </xsd:simpleType>
    </xsd:element>
    <xsd:element name="Year" ma:index="10" nillable="true" ma:displayName="Year" ma:default=""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Country" ma:index="11" nillable="true" ma:displayName="Country" ma:default="" ma:internalName="Country">
      <xsd:simpleType>
        <xsd:restriction base="dms:Choice">
          <xsd:enumeration value=".Africa (region)"/>
          <xsd:enumeration value=".APEC countries (region)"/>
          <xsd:enumeration value=".Asia (region)"/>
          <xsd:enumeration value=".EU (region)"/>
          <xsd:enumeration value=".Euromed (region)"/>
          <xsd:enumeration value=".Global/World (region)"/>
          <xsd:enumeration value=".Latin America (region)"/>
          <xsd:enumeration value=".MENA (region)"/>
          <xsd:enumeration value=".OHADA (region)"/>
          <xsd:enumeration value=".OPEC countries (region)"/>
          <xsd:enumeration value="Albania"/>
          <xsd:enumeration value="Algeria"/>
          <xsd:enumeration value="Angola"/>
          <xsd:enumeration value="Antigua and Barbuda"/>
          <xsd:enumeration value="Argentina"/>
          <xsd:enumeration value="Australia"/>
          <xsd:enumeration value="Austria"/>
          <xsd:enumeration value="Bahrain"/>
          <xsd:enumeration value="Barbados"/>
          <xsd:enumeration value="Belgium"/>
          <xsd:enumeration value="Belize"/>
          <xsd:enumeration value="Benelux"/>
          <xsd:enumeration value="Benin"/>
          <xsd:enumeration value="Benin"/>
          <xsd:enumeration value="Bolivia"/>
          <xsd:enumeration value="Bonaire"/>
          <xsd:enumeration value="Botswana"/>
          <xsd:enumeration value="Brazil"/>
          <xsd:enumeration value="Brunei"/>
          <xsd:enumeration value="Bulgaria"/>
          <xsd:enumeration value="Burkina Faso"/>
          <xsd:enumeration value="Burkina Faso"/>
          <xsd:enumeration value="Burundi"/>
          <xsd:enumeration value="Cameroon"/>
          <xsd:enumeration value="Canada"/>
          <xsd:enumeration value="Cape Verde"/>
          <xsd:enumeration value="Central African Republic"/>
          <xsd:enumeration value="Chad"/>
          <xsd:enumeration value="Chile"/>
          <xsd:enumeration value="Chinese Taipei"/>
          <xsd:enumeration value="Colombia"/>
          <xsd:enumeration value="Comoros"/>
          <xsd:enumeration value="Congo"/>
          <xsd:enumeration value="Costa Rica"/>
          <xsd:enumeration value="Cote d'Ivoire"/>
          <xsd:enumeration value="Cyprus"/>
          <xsd:enumeration value="Czech Republic"/>
          <xsd:enumeration value="Dem. Rep. Congo (Zaire)"/>
          <xsd:enumeration value="Denmark"/>
          <xsd:enumeration value="Djibouti"/>
          <xsd:enumeration value="Dominica"/>
          <xsd:enumeration value="Dominican Republic"/>
          <xsd:enumeration value="Ecuador"/>
          <xsd:enumeration value="Egypt"/>
          <xsd:enumeration value="El Salvador"/>
          <xsd:enumeration value="Equatorial Guinea"/>
          <xsd:enumeration value="Estonia"/>
          <xsd:enumeration value="Ethiopia"/>
          <xsd:enumeration value="Europe"/>
          <xsd:enumeration value="Finland"/>
          <xsd:enumeration value="France"/>
          <xsd:enumeration value="Gabon"/>
          <xsd:enumeration value="Gambia"/>
          <xsd:enumeration value="Germany"/>
          <xsd:enumeration value="Ghana"/>
          <xsd:enumeration value="Greece"/>
          <xsd:enumeration value="Grenada"/>
          <xsd:enumeration value="Guatemala"/>
          <xsd:enumeration value="Guinea"/>
          <xsd:enumeration value="Guinea Bissau"/>
          <xsd:enumeration value="Guyana"/>
          <xsd:enumeration value="Haiti"/>
          <xsd:enumeration value="Honduras"/>
          <xsd:enumeration value="Hong Kong, China"/>
          <xsd:enumeration value="Hungary"/>
          <xsd:enumeration value="Iceland"/>
          <xsd:enumeration value="India"/>
          <xsd:enumeration value="Indonesia"/>
          <xsd:enumeration value="Iran"/>
          <xsd:enumeration value="Iraq"/>
          <xsd:enumeration value="Ireland"/>
          <xsd:enumeration value="Israel"/>
          <xsd:enumeration value="Italy"/>
          <xsd:enumeration value="Ivory Coast"/>
          <xsd:enumeration value="Jamaica"/>
          <xsd:enumeration value="Japan"/>
          <xsd:enumeration value="Jordan"/>
          <xsd:enumeration value="Kazakhstan"/>
          <xsd:enumeration value="Kenya"/>
          <xsd:enumeration value="Korea, North"/>
          <xsd:enumeration value="Korea, South"/>
          <xsd:enumeration value="Kuwait"/>
          <xsd:enumeration value="Kyrgyzstan"/>
          <xsd:enumeration value="Latvia"/>
          <xsd:enumeration value="Lebanon"/>
          <xsd:enumeration value="Lesotho"/>
          <xsd:enumeration value="Liberia"/>
          <xsd:enumeration value="Libya"/>
          <xsd:enumeration value="Lithuania"/>
          <xsd:enumeration value="Luxembourg"/>
          <xsd:enumeration value="Madagascar"/>
          <xsd:enumeration value="Malawi"/>
          <xsd:enumeration value="Malaysia"/>
          <xsd:enumeration value="Maldives"/>
          <xsd:enumeration value="Mali"/>
          <xsd:enumeration value="Malta"/>
          <xsd:enumeration value="Mauritania"/>
          <xsd:enumeration value="Mauritius"/>
          <xsd:enumeration value="Mexico"/>
          <xsd:enumeration value="Moldova"/>
          <xsd:enumeration value="Mongolia"/>
          <xsd:enumeration value="Morocco"/>
          <xsd:enumeration value="Mozambique"/>
          <xsd:enumeration value="Myanmar"/>
          <xsd:enumeration value="Namibia"/>
          <xsd:enumeration value="Nepal"/>
          <xsd:enumeration value="New Zealand"/>
          <xsd:enumeration value="Nicaragua"/>
          <xsd:enumeration value="Niger"/>
          <xsd:enumeration value="Nigeria"/>
          <xsd:enumeration value="Oman"/>
          <xsd:enumeration value="Pakistan"/>
          <xsd:enumeration value="Palestinian territories"/>
          <xsd:enumeration value="Panama"/>
          <xsd:enumeration value="Papua New Guinea"/>
          <xsd:enumeration value="Paraguay"/>
          <xsd:enumeration value="People's Republic of China"/>
          <xsd:enumeration value="Peru"/>
          <xsd:enumeration value="Peru"/>
          <xsd:enumeration value="Philippines"/>
          <xsd:enumeration value="Poland"/>
          <xsd:enumeration value="Portugal"/>
          <xsd:enumeration value="Qatar"/>
          <xsd:enumeration value="Reunion"/>
          <xsd:enumeration value="Romania"/>
          <xsd:enumeration value="Russia"/>
          <xsd:enumeration value="Rwanda"/>
          <xsd:enumeration value="Saint Kitts and Nevis"/>
          <xsd:enumeration value="Saint Lucia"/>
          <xsd:enumeration value="Saint Vincent and the Grenadines"/>
          <xsd:enumeration value="São Tomé and Principe"/>
          <xsd:enumeration value="Saudi Arabia"/>
          <xsd:enumeration value="Senegal"/>
          <xsd:enumeration value="Seychelles"/>
          <xsd:enumeration value="Sierra Leone"/>
          <xsd:enumeration value="Singapore"/>
          <xsd:enumeration value="Singapore"/>
          <xsd:enumeration value="Slovakia"/>
          <xsd:enumeration value="Slovenia"/>
          <xsd:enumeration value="Somalia"/>
          <xsd:enumeration value="South Africa"/>
          <xsd:enumeration value="Spain"/>
          <xsd:enumeration value="Sri Lanka"/>
          <xsd:enumeration value="Sudan"/>
          <xsd:enumeration value="Suriname"/>
          <xsd:enumeration value="Swaziland"/>
          <xsd:enumeration value="Sweden"/>
          <xsd:enumeration value="Switzerland"/>
          <xsd:enumeration value="Syria"/>
          <xsd:enumeration value="Taiwan"/>
          <xsd:enumeration value="Tajikistan"/>
          <xsd:enumeration value="Tanzania"/>
          <xsd:enumeration value="Thailand"/>
          <xsd:enumeration value="The Bahamas"/>
          <xsd:enumeration value="The Netherlands"/>
          <xsd:enumeration value="Togo"/>
          <xsd:enumeration value="Trinidad and Tobago"/>
          <xsd:enumeration value="Tunisia"/>
          <xsd:enumeration value="Turkey"/>
          <xsd:enumeration value="Turkmenistan"/>
          <xsd:enumeration value="Uganda"/>
          <xsd:enumeration value="Ukraine"/>
          <xsd:enumeration value="United Arab Emirates"/>
          <xsd:enumeration value="United Kingdom"/>
          <xsd:enumeration value="United States"/>
          <xsd:enumeration value="Uruguay"/>
          <xsd:enumeration value="Uzbekistan"/>
          <xsd:enumeration value="Venezuela"/>
          <xsd:enumeration value="Vietnam"/>
          <xsd:enumeration value="Yemen"/>
          <xsd:enumeration value="Zambia"/>
          <xsd:enumeration value="Zanzibar"/>
          <xsd:enumeration value="Zimbabwe"/>
        </xsd:restriction>
      </xsd:simpleType>
    </xsd:element>
    <xsd:element name="Subcategory" ma:index="12" nillable="true" ma:displayName="Sub category" ma:format="Dropdown" ma:internalName="Subcategory">
      <xsd:simpleType>
        <xsd:restriction base="dms:Choice">
          <xsd:enumeration value="Short"/>
          <xsd:enumeration value="Extended"/>
        </xsd:restriction>
      </xsd:simpleType>
    </xsd:element>
    <xsd:element name="EcofysConfidential" ma:index="13" nillable="true" ma:displayName="Confidential" ma:default="0" ma:internalName="EcofysConfidenti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255b86-8d55-41a7-92f9-aa7470bc93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5" nillable="true" ma:displayName="Sharing Hint Hash" ma:internalName="SharingHintHash" ma:readOnly="true">
      <xsd:simpleType>
        <xsd:restriction base="dms:Text"/>
      </xsd:simple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ountry xmlns="0ef35ed1-7672-41c6-b995-074fd153f41c" xsi:nil="true"/>
    <Year xmlns="0ef35ed1-7672-41c6-b995-074fd153f41c" xsi:nil="true"/>
    <Subcategory xmlns="0ef35ed1-7672-41c6-b995-074fd153f41c" xsi:nil="true"/>
    <ProjectDocumentCategory xmlns="0ef35ed1-7672-41c6-b995-074fd153f41c">Data</ProjectDocumentCategory>
    <EcofysConfidential xmlns="0ef35ed1-7672-41c6-b995-074fd153f41c">false</EcofysConfidential>
    <ProjectDocumentDescription xmlns="0ef35ed1-7672-41c6-b995-074fd153f41c" xsi:nil="true"/>
  </documentManagement>
</p:properties>
</file>

<file path=customXml/itemProps1.xml><?xml version="1.0" encoding="utf-8"?>
<ds:datastoreItem xmlns:ds="http://schemas.openxmlformats.org/officeDocument/2006/customXml" ds:itemID="{DD40E0F4-CE8D-4AB0-9B1F-F6FEB179B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f35ed1-7672-41c6-b995-074fd153f41c"/>
    <ds:schemaRef ds:uri="7e255b86-8d55-41a7-92f9-aa7470bc9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27EE3F-255C-44B0-BEB8-C9C9753B97F6}">
  <ds:schemaRefs>
    <ds:schemaRef ds:uri="http://schemas.microsoft.com/sharepoint/v3/contenttype/forms"/>
  </ds:schemaRefs>
</ds:datastoreItem>
</file>

<file path=customXml/itemProps3.xml><?xml version="1.0" encoding="utf-8"?>
<ds:datastoreItem xmlns:ds="http://schemas.openxmlformats.org/officeDocument/2006/customXml" ds:itemID="{A27111E2-A032-42A2-A952-8446DB5D753A}">
  <ds:schemaRefs>
    <ds:schemaRef ds:uri="http://schemas.microsoft.com/office/2006/metadata/properties"/>
    <ds:schemaRef ds:uri="0ef35ed1-7672-41c6-b995-074fd153f41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34</vt:i4>
      </vt:variant>
    </vt:vector>
  </HeadingPairs>
  <TitlesOfParts>
    <vt:vector size="44" baseType="lpstr">
      <vt:lpstr>Home</vt:lpstr>
      <vt:lpstr>Signatory Profile</vt:lpstr>
      <vt:lpstr>Signatory Scoreboard</vt:lpstr>
      <vt:lpstr>Strategy</vt:lpstr>
      <vt:lpstr>Risks &amp; Vulnerabilities</vt:lpstr>
      <vt:lpstr>Actions</vt:lpstr>
      <vt:lpstr>Synthesis Report</vt:lpstr>
      <vt:lpstr>Indicators</vt:lpstr>
      <vt:lpstr>Glossary</vt:lpstr>
      <vt:lpstr>Drop-down Menus</vt:lpstr>
      <vt:lpstr>ActionStatus</vt:lpstr>
      <vt:lpstr>ExpectedChange</vt:lpstr>
      <vt:lpstr>HazardLevel</vt:lpstr>
      <vt:lpstr>Impact</vt:lpstr>
      <vt:lpstr>ImpactLevel</vt:lpstr>
      <vt:lpstr>Intensity</vt:lpstr>
      <vt:lpstr>InvolvementLevel</vt:lpstr>
      <vt:lpstr>KeyAction</vt:lpstr>
      <vt:lpstr>Language</vt:lpstr>
      <vt:lpstr>OccurenceLikelihood</vt:lpstr>
      <vt:lpstr>Outcome</vt:lpstr>
      <vt:lpstr>Actions!Print_Area</vt:lpstr>
      <vt:lpstr>Glossary!Print_Area</vt:lpstr>
      <vt:lpstr>Home!Print_Area</vt:lpstr>
      <vt:lpstr>Indicators!Print_Area</vt:lpstr>
      <vt:lpstr>'Risks &amp; Vulnerabilities'!Print_Area</vt:lpstr>
      <vt:lpstr>'Signatory Profile'!Print_Area</vt:lpstr>
      <vt:lpstr>'Signatory Scoreboard'!Print_Area</vt:lpstr>
      <vt:lpstr>Strategy!Print_Area</vt:lpstr>
      <vt:lpstr>'Synthesis Report'!Print_Area</vt:lpstr>
      <vt:lpstr>Actions!Print_Titles</vt:lpstr>
      <vt:lpstr>Glossary!Print_Titles</vt:lpstr>
      <vt:lpstr>Indicators!Print_Titles</vt:lpstr>
      <vt:lpstr>'Risks &amp; Vulnerabilities'!Print_Titles</vt:lpstr>
      <vt:lpstr>'Signatory Scoreboard'!Print_Titles</vt:lpstr>
      <vt:lpstr>Strategy!Print_Titles</vt:lpstr>
      <vt:lpstr>'Synthesis Report'!Print_Titles</vt:lpstr>
      <vt:lpstr>Sectors</vt:lpstr>
      <vt:lpstr>Timeframe</vt:lpstr>
      <vt:lpstr>Vulnerability</vt:lpstr>
      <vt:lpstr>Year</vt:lpstr>
      <vt:lpstr>Year2</vt:lpstr>
      <vt:lpstr>Year3</vt:lpstr>
      <vt:lpstr>YesNo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Ciaran OS</dc:creator>
  <cp:lastModifiedBy>Ciaran OS</cp:lastModifiedBy>
  <cp:revision/>
  <cp:lastPrinted>2016-04-15T16:18:53Z</cp:lastPrinted>
  <dcterms:created xsi:type="dcterms:W3CDTF">2015-09-09T13:26:46Z</dcterms:created>
  <dcterms:modified xsi:type="dcterms:W3CDTF">2017-10-13T16:17:05Z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0x01010041C754EF69CC447396707CDFA155F784005263AE7B1955CB40BF3B90D9706DBE57</vt:lpwstr>
  </property>
</Properties>
</file>